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Documents-Copy20210524-Latest\Fishing KBF Docs\NJKBFC\"/>
    </mc:Choice>
  </mc:AlternateContent>
  <xr:revisionPtr revIDLastSave="0" documentId="8_{29F00FAA-D3E5-4D21-B72A-A5371A710A0F}" xr6:coauthVersionLast="47" xr6:coauthVersionMax="47" xr10:uidLastSave="{00000000-0000-0000-0000-000000000000}"/>
  <bookViews>
    <workbookView xWindow="28800" yWindow="1500" windowWidth="27840" windowHeight="14730" xr2:uid="{3D03AFBF-F144-46B7-B432-E62B39F679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57" i="1" l="1"/>
  <c r="U57" i="1"/>
  <c r="L57" i="1"/>
  <c r="AA56" i="1"/>
  <c r="U56" i="1"/>
  <c r="L56" i="1"/>
  <c r="AA55" i="1"/>
  <c r="U55" i="1"/>
  <c r="L55" i="1"/>
  <c r="AA54" i="1"/>
  <c r="U54" i="1"/>
  <c r="L54" i="1"/>
  <c r="AA53" i="1"/>
  <c r="U53" i="1"/>
  <c r="L53" i="1"/>
  <c r="AA52" i="1"/>
  <c r="U52" i="1"/>
  <c r="L52" i="1"/>
  <c r="AA51" i="1"/>
  <c r="U51" i="1"/>
  <c r="L51" i="1"/>
  <c r="AA50" i="1"/>
  <c r="U50" i="1"/>
  <c r="L50" i="1"/>
  <c r="AA49" i="1"/>
  <c r="U49" i="1"/>
  <c r="L49" i="1"/>
  <c r="AA48" i="1"/>
  <c r="U48" i="1"/>
  <c r="L48" i="1"/>
  <c r="AA47" i="1"/>
  <c r="U47" i="1"/>
  <c r="L47" i="1"/>
  <c r="AA46" i="1"/>
  <c r="U46" i="1"/>
  <c r="L46" i="1"/>
  <c r="AA45" i="1"/>
  <c r="U45" i="1"/>
  <c r="L45" i="1"/>
  <c r="AA44" i="1"/>
  <c r="U44" i="1"/>
  <c r="L44" i="1"/>
  <c r="AA43" i="1"/>
  <c r="U43" i="1"/>
  <c r="L43" i="1"/>
  <c r="U42" i="1"/>
  <c r="L42" i="1"/>
  <c r="AA41" i="1"/>
  <c r="U41" i="1"/>
  <c r="L41" i="1"/>
  <c r="AA40" i="1"/>
  <c r="U40" i="1"/>
  <c r="L40" i="1"/>
  <c r="AA39" i="1"/>
  <c r="U39" i="1"/>
  <c r="L39" i="1"/>
  <c r="AA38" i="1"/>
  <c r="U38" i="1"/>
  <c r="L38" i="1"/>
  <c r="AA37" i="1"/>
  <c r="U37" i="1"/>
  <c r="L37" i="1"/>
  <c r="AA36" i="1"/>
  <c r="U36" i="1"/>
  <c r="L36" i="1"/>
  <c r="AA35" i="1"/>
  <c r="U35" i="1"/>
  <c r="L35" i="1"/>
  <c r="AA34" i="1"/>
  <c r="U34" i="1"/>
  <c r="L34" i="1"/>
  <c r="AA33" i="1"/>
  <c r="U33" i="1"/>
  <c r="L33" i="1"/>
  <c r="U32" i="1"/>
  <c r="L32" i="1"/>
  <c r="AA31" i="1"/>
  <c r="U31" i="1"/>
  <c r="L31" i="1"/>
  <c r="AA30" i="1"/>
  <c r="U30" i="1"/>
  <c r="L30" i="1"/>
  <c r="AA29" i="1"/>
  <c r="U29" i="1"/>
  <c r="L29" i="1"/>
  <c r="AA28" i="1"/>
  <c r="U28" i="1"/>
  <c r="L28" i="1"/>
  <c r="AA27" i="1"/>
  <c r="U27" i="1"/>
  <c r="L27" i="1"/>
  <c r="AA26" i="1"/>
  <c r="U26" i="1"/>
  <c r="L26" i="1"/>
  <c r="U25" i="1"/>
  <c r="L25" i="1"/>
  <c r="AA24" i="1"/>
  <c r="U24" i="1"/>
  <c r="L24" i="1"/>
  <c r="AA23" i="1"/>
  <c r="U23" i="1"/>
  <c r="L23" i="1"/>
  <c r="AA22" i="1"/>
  <c r="U22" i="1"/>
  <c r="L22" i="1"/>
  <c r="AA21" i="1"/>
  <c r="U21" i="1"/>
  <c r="L21" i="1"/>
  <c r="AA20" i="1"/>
  <c r="U20" i="1"/>
  <c r="L20" i="1"/>
  <c r="AA19" i="1"/>
  <c r="U19" i="1"/>
  <c r="L19" i="1"/>
  <c r="AA18" i="1"/>
  <c r="U18" i="1"/>
  <c r="L18" i="1"/>
  <c r="AA17" i="1"/>
  <c r="U17" i="1"/>
  <c r="L17" i="1"/>
  <c r="AA16" i="1"/>
  <c r="U16" i="1"/>
  <c r="L16" i="1"/>
  <c r="AA15" i="1"/>
  <c r="U15" i="1"/>
  <c r="L15" i="1"/>
  <c r="AA14" i="1"/>
  <c r="U14" i="1"/>
  <c r="L14" i="1"/>
  <c r="AA13" i="1"/>
  <c r="U13" i="1"/>
  <c r="L13" i="1"/>
  <c r="AA12" i="1"/>
  <c r="U12" i="1"/>
  <c r="L12" i="1"/>
  <c r="AA11" i="1"/>
  <c r="U11" i="1"/>
  <c r="L11" i="1"/>
  <c r="AA10" i="1"/>
  <c r="U10" i="1"/>
  <c r="L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A9" i="1"/>
  <c r="U9" i="1"/>
  <c r="L9" i="1"/>
  <c r="A9" i="1"/>
  <c r="AA8" i="1"/>
  <c r="U8" i="1"/>
  <c r="L8" i="1"/>
  <c r="Z5" i="1"/>
  <c r="Y5" i="1"/>
  <c r="X5" i="1"/>
  <c r="W5" i="1"/>
  <c r="V5" i="1"/>
  <c r="T5" i="1"/>
  <c r="S5" i="1"/>
  <c r="R5" i="1"/>
  <c r="P5" i="1"/>
  <c r="N5" i="1"/>
  <c r="U5" i="1" l="1"/>
</calcChain>
</file>

<file path=xl/sharedStrings.xml><?xml version="1.0" encoding="utf-8"?>
<sst xmlns="http://schemas.openxmlformats.org/spreadsheetml/2006/main" count="335" uniqueCount="125">
  <si>
    <t>NJKBFC</t>
  </si>
  <si>
    <t>YEARLY INDIVIDUAL TOTALS</t>
  </si>
  <si>
    <t>INDIVIDUAL STATISTICS</t>
  </si>
  <si>
    <t>Biggest Fish -----------&gt;</t>
  </si>
  <si>
    <t>STATISTICS</t>
  </si>
  <si>
    <t>Biggest Limit ----------&gt;</t>
  </si>
  <si>
    <t>Biggest Total ----------&gt;</t>
  </si>
  <si>
    <t>-</t>
  </si>
  <si>
    <t xml:space="preserve">            NJKBFC Member</t>
  </si>
  <si>
    <t>Curr</t>
  </si>
  <si>
    <t>In Club</t>
  </si>
  <si>
    <t>BIGGEST</t>
  </si>
  <si>
    <t>1st</t>
  </si>
  <si>
    <t>2nd</t>
  </si>
  <si>
    <t>3rd</t>
  </si>
  <si>
    <t>TOTAL</t>
  </si>
  <si>
    <t># Win</t>
  </si>
  <si>
    <t>CATCH</t>
  </si>
  <si>
    <t>First</t>
  </si>
  <si>
    <t>Last</t>
  </si>
  <si>
    <t>Mbr</t>
  </si>
  <si>
    <t>TOTALS</t>
  </si>
  <si>
    <t>LUNKER</t>
  </si>
  <si>
    <t>YEAR</t>
  </si>
  <si>
    <t>LIMIT</t>
  </si>
  <si>
    <t>Places</t>
  </si>
  <si>
    <t>Lunkers</t>
  </si>
  <si>
    <t>Classic</t>
  </si>
  <si>
    <t>AOY</t>
  </si>
  <si>
    <t>EVENTS</t>
  </si>
  <si>
    <t>SKUNKS</t>
  </si>
  <si>
    <t>%age</t>
  </si>
  <si>
    <t>Adam</t>
  </si>
  <si>
    <t>Schwerthoffer</t>
  </si>
  <si>
    <t>x</t>
  </si>
  <si>
    <t>Alexander</t>
  </si>
  <si>
    <t>Akiwumi</t>
  </si>
  <si>
    <t>Allen</t>
  </si>
  <si>
    <t>Chesner</t>
  </si>
  <si>
    <t>Andres</t>
  </si>
  <si>
    <t>Valbuena</t>
  </si>
  <si>
    <t>Andrew</t>
  </si>
  <si>
    <t>Chao</t>
  </si>
  <si>
    <t>Arek</t>
  </si>
  <si>
    <t>Sokol</t>
  </si>
  <si>
    <t>Brian</t>
  </si>
  <si>
    <t>Gunderson</t>
  </si>
  <si>
    <t>Chris</t>
  </si>
  <si>
    <t>Maher</t>
  </si>
  <si>
    <t>Damian</t>
  </si>
  <si>
    <t>Serafin</t>
  </si>
  <si>
    <t>Darren</t>
  </si>
  <si>
    <t>Fritschy</t>
  </si>
  <si>
    <t xml:space="preserve">David </t>
  </si>
  <si>
    <t>Steinke</t>
  </si>
  <si>
    <t>Derek</t>
  </si>
  <si>
    <t>Stern</t>
  </si>
  <si>
    <t>Greg</t>
  </si>
  <si>
    <t>Polec</t>
  </si>
  <si>
    <t>Gregg</t>
  </si>
  <si>
    <t>Mulgrew</t>
  </si>
  <si>
    <t>Jake</t>
  </si>
  <si>
    <t>Coucoules</t>
  </si>
  <si>
    <t>Jayson</t>
  </si>
  <si>
    <t>Hwang</t>
  </si>
  <si>
    <t>Jeffrey</t>
  </si>
  <si>
    <t>Serratelli</t>
  </si>
  <si>
    <t>Jerry</t>
  </si>
  <si>
    <t>Sica</t>
  </si>
  <si>
    <t>Jesse</t>
  </si>
  <si>
    <t>Sturdevant</t>
  </si>
  <si>
    <t>Joey</t>
  </si>
  <si>
    <t>Kilpatrick</t>
  </si>
  <si>
    <t>John</t>
  </si>
  <si>
    <t>Vojt</t>
  </si>
  <si>
    <t>Zarzecki</t>
  </si>
  <si>
    <t>Marek</t>
  </si>
  <si>
    <t>Ebeling</t>
  </si>
  <si>
    <t>Justin</t>
  </si>
  <si>
    <t>Rednour</t>
  </si>
  <si>
    <t>Keith</t>
  </si>
  <si>
    <t>Kevin</t>
  </si>
  <si>
    <t>Carroll</t>
  </si>
  <si>
    <t>Kyle</t>
  </si>
  <si>
    <t>Thomas</t>
  </si>
  <si>
    <t>Lloyd</t>
  </si>
  <si>
    <t>Castillo</t>
  </si>
  <si>
    <t>Mark</t>
  </si>
  <si>
    <t>Donio</t>
  </si>
  <si>
    <t>Matt</t>
  </si>
  <si>
    <t>Mazurk</t>
  </si>
  <si>
    <t>Mike</t>
  </si>
  <si>
    <t>Kovalosky</t>
  </si>
  <si>
    <t>Lustica</t>
  </si>
  <si>
    <t>Neil</t>
  </si>
  <si>
    <t>Fajardo</t>
  </si>
  <si>
    <t>Nicholas</t>
  </si>
  <si>
    <t>White</t>
  </si>
  <si>
    <t>Oleadys</t>
  </si>
  <si>
    <t>Hernandez</t>
  </si>
  <si>
    <t>Ralph</t>
  </si>
  <si>
    <t>Campitiello</t>
  </si>
  <si>
    <t>Richie</t>
  </si>
  <si>
    <t>Martinez</t>
  </si>
  <si>
    <t>Robert</t>
  </si>
  <si>
    <t>Dixon</t>
  </si>
  <si>
    <t>Ron</t>
  </si>
  <si>
    <t>Kutcher</t>
  </si>
  <si>
    <t>Ronnie</t>
  </si>
  <si>
    <t>Ruiz</t>
  </si>
  <si>
    <t>Russell</t>
  </si>
  <si>
    <t>Beverly</t>
  </si>
  <si>
    <t>Ryan</t>
  </si>
  <si>
    <t>Melia</t>
  </si>
  <si>
    <t>Sean</t>
  </si>
  <si>
    <t>Place</t>
  </si>
  <si>
    <t>Stan</t>
  </si>
  <si>
    <t>Choi</t>
  </si>
  <si>
    <t>Vincent Sr</t>
  </si>
  <si>
    <t>DiBenedetto</t>
  </si>
  <si>
    <t>Vinnie Jr</t>
  </si>
  <si>
    <t>Wilfredo</t>
  </si>
  <si>
    <t>Borges</t>
  </si>
  <si>
    <t>Will</t>
  </si>
  <si>
    <t>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</si>
</sst>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FF"/>
      </left>
      <right style="medium">
        <color rgb="FF0000FF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indexed="64"/>
      </top>
      <bottom/>
      <diagonal/>
    </border>
    <border>
      <left style="medium">
        <color indexed="64"/>
      </left>
      <right style="medium">
        <color rgb="FF0000FF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6">
    <xf numFmtId="0" fontId="0" fillId="0" borderId="0" xfId="0"/>
    <xf numFmtId="0" fontId="4" fillId="2" borderId="0" xfId="0" applyFont="1" applyFill="1" applyAlignment="1">
      <alignment horizontal="center"/>
    </xf>
    <xf numFmtId="0" fontId="3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2" xfId="0" quotePrefix="1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6" fillId="3" borderId="0" xfId="0" applyFont="1" applyFill="1"/>
    <xf numFmtId="0" fontId="4" fillId="3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5" fillId="2" borderId="2" xfId="0" applyFont="1" applyFill="1" applyBorder="1"/>
    <xf numFmtId="0" fontId="5" fillId="2" borderId="3" xfId="0" applyFont="1" applyFill="1" applyBorder="1" applyAlignment="1">
      <alignment horizontal="center"/>
    </xf>
    <xf numFmtId="9" fontId="0" fillId="2" borderId="5" xfId="1" applyFont="1" applyFill="1" applyBorder="1" applyAlignment="1">
      <alignment horizontal="center"/>
    </xf>
    <xf numFmtId="0" fontId="6" fillId="3" borderId="0" xfId="0" quotePrefix="1" applyFont="1" applyFill="1"/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9" fontId="0" fillId="2" borderId="0" xfId="1" applyFont="1" applyFill="1" applyBorder="1" applyAlignment="1">
      <alignment horizontal="center"/>
    </xf>
    <xf numFmtId="0" fontId="0" fillId="4" borderId="0" xfId="0" applyFill="1"/>
    <xf numFmtId="0" fontId="7" fillId="5" borderId="0" xfId="0" applyFont="1" applyFill="1"/>
    <xf numFmtId="0" fontId="8" fillId="5" borderId="0" xfId="0" applyFont="1" applyFill="1" applyAlignment="1">
      <alignment horizontal="center"/>
    </xf>
    <xf numFmtId="2" fontId="4" fillId="6" borderId="7" xfId="0" applyNumberFormat="1" applyFont="1" applyFill="1" applyBorder="1" applyAlignment="1">
      <alignment horizontal="center"/>
    </xf>
    <xf numFmtId="2" fontId="4" fillId="7" borderId="7" xfId="0" applyNumberFormat="1" applyFont="1" applyFill="1" applyBorder="1" applyAlignment="1">
      <alignment horizontal="center"/>
    </xf>
    <xf numFmtId="2" fontId="4" fillId="8" borderId="7" xfId="0" applyNumberFormat="1" applyFont="1" applyFill="1" applyBorder="1" applyAlignment="1">
      <alignment horizontal="center"/>
    </xf>
    <xf numFmtId="2" fontId="4" fillId="5" borderId="7" xfId="0" applyNumberFormat="1" applyFont="1" applyFill="1" applyBorder="1" applyAlignment="1">
      <alignment horizontal="center"/>
    </xf>
    <xf numFmtId="2" fontId="4" fillId="9" borderId="7" xfId="0" applyNumberFormat="1" applyFont="1" applyFill="1" applyBorder="1" applyAlignment="1">
      <alignment horizontal="center"/>
    </xf>
    <xf numFmtId="2" fontId="4" fillId="7" borderId="7" xfId="0" quotePrefix="1" applyNumberFormat="1" applyFont="1" applyFill="1" applyBorder="1" applyAlignment="1">
      <alignment horizontal="center"/>
    </xf>
    <xf numFmtId="0" fontId="4" fillId="3" borderId="7" xfId="0" quotePrefix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9" fillId="5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9" fontId="0" fillId="2" borderId="9" xfId="1" applyFont="1" applyFill="1" applyBorder="1" applyAlignment="1">
      <alignment horizontal="center"/>
    </xf>
    <xf numFmtId="2" fontId="5" fillId="8" borderId="10" xfId="0" applyNumberFormat="1" applyFont="1" applyFill="1" applyBorder="1" applyAlignment="1">
      <alignment horizontal="center"/>
    </xf>
    <xf numFmtId="1" fontId="5" fillId="8" borderId="10" xfId="0" quotePrefix="1" applyNumberFormat="1" applyFont="1" applyFill="1" applyBorder="1" applyAlignment="1">
      <alignment horizontal="center"/>
    </xf>
    <xf numFmtId="1" fontId="5" fillId="8" borderId="10" xfId="0" applyNumberFormat="1" applyFont="1" applyFill="1" applyBorder="1" applyAlignment="1">
      <alignment horizontal="center"/>
    </xf>
    <xf numFmtId="164" fontId="5" fillId="8" borderId="10" xfId="0" quotePrefix="1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11" xfId="0" applyFill="1" applyBorder="1"/>
    <xf numFmtId="0" fontId="3" fillId="4" borderId="0" xfId="0" applyFont="1" applyFill="1" applyAlignment="1">
      <alignment horizontal="center"/>
    </xf>
    <xf numFmtId="16" fontId="5" fillId="6" borderId="12" xfId="0" quotePrefix="1" applyNumberFormat="1" applyFont="1" applyFill="1" applyBorder="1" applyAlignment="1">
      <alignment horizontal="center"/>
    </xf>
    <xf numFmtId="16" fontId="5" fillId="7" borderId="12" xfId="0" quotePrefix="1" applyNumberFormat="1" applyFont="1" applyFill="1" applyBorder="1" applyAlignment="1">
      <alignment horizontal="center"/>
    </xf>
    <xf numFmtId="0" fontId="5" fillId="8" borderId="12" xfId="0" quotePrefix="1" applyFont="1" applyFill="1" applyBorder="1" applyAlignment="1">
      <alignment horizontal="center"/>
    </xf>
    <xf numFmtId="0" fontId="5" fillId="5" borderId="12" xfId="0" quotePrefix="1" applyFont="1" applyFill="1" applyBorder="1" applyAlignment="1">
      <alignment horizontal="center"/>
    </xf>
    <xf numFmtId="0" fontId="5" fillId="9" borderId="12" xfId="0" quotePrefix="1" applyFont="1" applyFill="1" applyBorder="1" applyAlignment="1">
      <alignment horizontal="center"/>
    </xf>
    <xf numFmtId="0" fontId="5" fillId="6" borderId="12" xfId="0" quotePrefix="1" applyFont="1" applyFill="1" applyBorder="1" applyAlignment="1">
      <alignment horizontal="center"/>
    </xf>
    <xf numFmtId="0" fontId="5" fillId="7" borderId="12" xfId="0" quotePrefix="1" applyFont="1" applyFill="1" applyBorder="1" applyAlignment="1">
      <alignment horizontal="center"/>
    </xf>
    <xf numFmtId="0" fontId="5" fillId="3" borderId="12" xfId="0" quotePrefix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9" fontId="4" fillId="10" borderId="15" xfId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9" fontId="4" fillId="10" borderId="21" xfId="1" applyFont="1" applyFill="1" applyBorder="1" applyAlignment="1">
      <alignment horizontal="center"/>
    </xf>
    <xf numFmtId="0" fontId="0" fillId="4" borderId="4" xfId="0" applyFill="1" applyBorder="1"/>
    <xf numFmtId="0" fontId="0" fillId="4" borderId="0" xfId="0" applyFill="1" applyAlignment="1">
      <alignment horizontal="center"/>
    </xf>
    <xf numFmtId="2" fontId="13" fillId="6" borderId="12" xfId="0" quotePrefix="1" applyNumberFormat="1" applyFont="1" applyFill="1" applyBorder="1" applyAlignment="1">
      <alignment horizontal="center"/>
    </xf>
    <xf numFmtId="2" fontId="13" fillId="7" borderId="12" xfId="0" quotePrefix="1" applyNumberFormat="1" applyFont="1" applyFill="1" applyBorder="1" applyAlignment="1">
      <alignment horizontal="center"/>
    </xf>
    <xf numFmtId="2" fontId="13" fillId="8" borderId="12" xfId="0" quotePrefix="1" applyNumberFormat="1" applyFont="1" applyFill="1" applyBorder="1" applyAlignment="1">
      <alignment horizontal="center"/>
    </xf>
    <xf numFmtId="2" fontId="13" fillId="5" borderId="12" xfId="0" quotePrefix="1" applyNumberFormat="1" applyFont="1" applyFill="1" applyBorder="1" applyAlignment="1">
      <alignment horizontal="center"/>
    </xf>
    <xf numFmtId="2" fontId="13" fillId="9" borderId="12" xfId="0" applyNumberFormat="1" applyFont="1" applyFill="1" applyBorder="1"/>
    <xf numFmtId="2" fontId="13" fillId="6" borderId="12" xfId="0" applyNumberFormat="1" applyFont="1" applyFill="1" applyBorder="1"/>
    <xf numFmtId="2" fontId="14" fillId="7" borderId="12" xfId="0" applyNumberFormat="1" applyFont="1" applyFill="1" applyBorder="1"/>
    <xf numFmtId="2" fontId="13" fillId="3" borderId="12" xfId="0" applyNumberFormat="1" applyFont="1" applyFill="1" applyBorder="1"/>
    <xf numFmtId="2" fontId="3" fillId="0" borderId="0" xfId="0" applyNumberFormat="1" applyFont="1"/>
    <xf numFmtId="2" fontId="0" fillId="7" borderId="6" xfId="0" applyNumberFormat="1" applyFill="1" applyBorder="1" applyAlignment="1">
      <alignment horizontal="center"/>
    </xf>
    <xf numFmtId="1" fontId="0" fillId="7" borderId="13" xfId="0" applyNumberFormat="1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1" fontId="0" fillId="7" borderId="23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10" borderId="7" xfId="0" applyNumberFormat="1" applyFill="1" applyBorder="1" applyAlignment="1">
      <alignment horizontal="center"/>
    </xf>
    <xf numFmtId="9" fontId="0" fillId="10" borderId="7" xfId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4" borderId="26" xfId="0" applyFill="1" applyBorder="1"/>
    <xf numFmtId="0" fontId="0" fillId="4" borderId="27" xfId="0" applyFill="1" applyBorder="1"/>
    <xf numFmtId="0" fontId="0" fillId="4" borderId="25" xfId="0" applyFill="1" applyBorder="1" applyAlignment="1">
      <alignment horizontal="center"/>
    </xf>
    <xf numFmtId="2" fontId="13" fillId="6" borderId="28" xfId="0" quotePrefix="1" applyNumberFormat="1" applyFont="1" applyFill="1" applyBorder="1" applyAlignment="1">
      <alignment horizontal="center"/>
    </xf>
    <xf numFmtId="2" fontId="13" fillId="7" borderId="28" xfId="0" quotePrefix="1" applyNumberFormat="1" applyFont="1" applyFill="1" applyBorder="1" applyAlignment="1">
      <alignment horizontal="center"/>
    </xf>
    <xf numFmtId="2" fontId="13" fillId="8" borderId="28" xfId="0" quotePrefix="1" applyNumberFormat="1" applyFont="1" applyFill="1" applyBorder="1" applyAlignment="1">
      <alignment horizontal="center"/>
    </xf>
    <xf numFmtId="2" fontId="13" fillId="5" borderId="28" xfId="0" quotePrefix="1" applyNumberFormat="1" applyFont="1" applyFill="1" applyBorder="1" applyAlignment="1">
      <alignment horizontal="center"/>
    </xf>
    <xf numFmtId="2" fontId="13" fillId="9" borderId="28" xfId="0" quotePrefix="1" applyNumberFormat="1" applyFont="1" applyFill="1" applyBorder="1" applyAlignment="1">
      <alignment horizontal="center"/>
    </xf>
    <xf numFmtId="2" fontId="13" fillId="6" borderId="28" xfId="0" applyNumberFormat="1" applyFont="1" applyFill="1" applyBorder="1"/>
    <xf numFmtId="2" fontId="13" fillId="7" borderId="28" xfId="0" applyNumberFormat="1" applyFont="1" applyFill="1" applyBorder="1"/>
    <xf numFmtId="2" fontId="13" fillId="8" borderId="28" xfId="0" applyNumberFormat="1" applyFont="1" applyFill="1" applyBorder="1"/>
    <xf numFmtId="2" fontId="13" fillId="5" borderId="28" xfId="0" applyNumberFormat="1" applyFont="1" applyFill="1" applyBorder="1"/>
    <xf numFmtId="2" fontId="13" fillId="3" borderId="28" xfId="0" applyNumberFormat="1" applyFont="1" applyFill="1" applyBorder="1"/>
    <xf numFmtId="2" fontId="0" fillId="0" borderId="25" xfId="0" applyNumberFormat="1" applyBorder="1"/>
    <xf numFmtId="2" fontId="3" fillId="0" borderId="25" xfId="0" applyNumberFormat="1" applyFont="1" applyBorder="1"/>
    <xf numFmtId="2" fontId="0" fillId="7" borderId="26" xfId="0" applyNumberFormat="1" applyFill="1" applyBorder="1" applyAlignment="1">
      <alignment horizontal="center"/>
    </xf>
    <xf numFmtId="1" fontId="0" fillId="7" borderId="29" xfId="0" applyNumberFormat="1" applyFill="1" applyBorder="1" applyAlignment="1">
      <alignment horizontal="center"/>
    </xf>
    <xf numFmtId="2" fontId="0" fillId="7" borderId="30" xfId="0" applyNumberFormat="1" applyFill="1" applyBorder="1" applyAlignment="1">
      <alignment horizontal="center"/>
    </xf>
    <xf numFmtId="1" fontId="0" fillId="7" borderId="27" xfId="0" applyNumberFormat="1" applyFill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5" borderId="31" xfId="0" applyNumberFormat="1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10" borderId="31" xfId="0" applyNumberFormat="1" applyFill="1" applyBorder="1" applyAlignment="1">
      <alignment horizontal="center"/>
    </xf>
    <xf numFmtId="9" fontId="0" fillId="10" borderId="31" xfId="1" applyFont="1" applyFill="1" applyBorder="1" applyAlignment="1">
      <alignment horizontal="center"/>
    </xf>
    <xf numFmtId="0" fontId="13" fillId="4" borderId="26" xfId="0" applyFont="1" applyFill="1" applyBorder="1"/>
    <xf numFmtId="0" fontId="13" fillId="4" borderId="27" xfId="0" applyFont="1" applyFill="1" applyBorder="1"/>
    <xf numFmtId="0" fontId="13" fillId="4" borderId="25" xfId="0" applyFont="1" applyFill="1" applyBorder="1" applyAlignment="1">
      <alignment horizontal="center"/>
    </xf>
    <xf numFmtId="2" fontId="13" fillId="9" borderId="28" xfId="0" applyNumberFormat="1" applyFont="1" applyFill="1" applyBorder="1"/>
    <xf numFmtId="2" fontId="14" fillId="7" borderId="28" xfId="0" applyNumberFormat="1" applyFont="1" applyFill="1" applyBorder="1"/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13" fillId="4" borderId="33" xfId="0" applyFont="1" applyFill="1" applyBorder="1"/>
    <xf numFmtId="0" fontId="13" fillId="4" borderId="34" xfId="0" applyFont="1" applyFill="1" applyBorder="1"/>
    <xf numFmtId="0" fontId="13" fillId="4" borderId="35" xfId="0" applyFont="1" applyFill="1" applyBorder="1" applyAlignment="1">
      <alignment horizontal="center"/>
    </xf>
    <xf numFmtId="2" fontId="13" fillId="6" borderId="36" xfId="0" quotePrefix="1" applyNumberFormat="1" applyFont="1" applyFill="1" applyBorder="1" applyAlignment="1">
      <alignment horizontal="center"/>
    </xf>
    <xf numFmtId="2" fontId="13" fillId="7" borderId="36" xfId="0" quotePrefix="1" applyNumberFormat="1" applyFont="1" applyFill="1" applyBorder="1" applyAlignment="1">
      <alignment horizontal="center"/>
    </xf>
    <xf numFmtId="2" fontId="13" fillId="8" borderId="36" xfId="0" applyNumberFormat="1" applyFont="1" applyFill="1" applyBorder="1"/>
    <xf numFmtId="2" fontId="13" fillId="5" borderId="36" xfId="0" applyNumberFormat="1" applyFont="1" applyFill="1" applyBorder="1"/>
    <xf numFmtId="2" fontId="13" fillId="9" borderId="36" xfId="0" applyNumberFormat="1" applyFont="1" applyFill="1" applyBorder="1"/>
    <xf numFmtId="2" fontId="13" fillId="6" borderId="36" xfId="0" applyNumberFormat="1" applyFont="1" applyFill="1" applyBorder="1"/>
    <xf numFmtId="2" fontId="14" fillId="7" borderId="36" xfId="0" applyNumberFormat="1" applyFont="1" applyFill="1" applyBorder="1"/>
    <xf numFmtId="2" fontId="13" fillId="3" borderId="36" xfId="0" applyNumberFormat="1" applyFont="1" applyFill="1" applyBorder="1"/>
    <xf numFmtId="2" fontId="3" fillId="0" borderId="35" xfId="0" applyNumberFormat="1" applyFont="1" applyBorder="1"/>
    <xf numFmtId="2" fontId="0" fillId="7" borderId="33" xfId="0" applyNumberFormat="1" applyFill="1" applyBorder="1" applyAlignment="1">
      <alignment horizontal="center"/>
    </xf>
    <xf numFmtId="1" fontId="0" fillId="7" borderId="37" xfId="0" applyNumberFormat="1" applyFill="1" applyBorder="1" applyAlignment="1">
      <alignment horizontal="center"/>
    </xf>
    <xf numFmtId="2" fontId="0" fillId="7" borderId="38" xfId="0" applyNumberFormat="1" applyFill="1" applyBorder="1" applyAlignment="1">
      <alignment horizontal="center"/>
    </xf>
    <xf numFmtId="1" fontId="0" fillId="7" borderId="34" xfId="0" applyNumberFormat="1" applyFill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5" borderId="39" xfId="0" applyNumberFormat="1" applyFill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10" borderId="39" xfId="0" applyNumberFormat="1" applyFill="1" applyBorder="1" applyAlignment="1">
      <alignment horizontal="center"/>
    </xf>
    <xf numFmtId="9" fontId="0" fillId="10" borderId="39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3" fillId="4" borderId="0" xfId="0" applyFont="1" applyFill="1" applyAlignment="1">
      <alignment horizontal="center"/>
    </xf>
    <xf numFmtId="2" fontId="13" fillId="6" borderId="41" xfId="0" quotePrefix="1" applyNumberFormat="1" applyFont="1" applyFill="1" applyBorder="1" applyAlignment="1">
      <alignment horizontal="center"/>
    </xf>
    <xf numFmtId="2" fontId="13" fillId="7" borderId="41" xfId="0" quotePrefix="1" applyNumberFormat="1" applyFont="1" applyFill="1" applyBorder="1" applyAlignment="1">
      <alignment horizontal="center"/>
    </xf>
    <xf numFmtId="2" fontId="13" fillId="8" borderId="41" xfId="0" quotePrefix="1" applyNumberFormat="1" applyFont="1" applyFill="1" applyBorder="1" applyAlignment="1">
      <alignment horizontal="center"/>
    </xf>
    <xf numFmtId="2" fontId="13" fillId="5" borderId="41" xfId="0" applyNumberFormat="1" applyFont="1" applyFill="1" applyBorder="1"/>
    <xf numFmtId="2" fontId="13" fillId="9" borderId="41" xfId="0" applyNumberFormat="1" applyFont="1" applyFill="1" applyBorder="1"/>
    <xf numFmtId="2" fontId="13" fillId="6" borderId="41" xfId="0" applyNumberFormat="1" applyFont="1" applyFill="1" applyBorder="1"/>
    <xf numFmtId="2" fontId="14" fillId="7" borderId="41" xfId="0" applyNumberFormat="1" applyFont="1" applyFill="1" applyBorder="1"/>
    <xf numFmtId="2" fontId="13" fillId="3" borderId="41" xfId="0" applyNumberFormat="1" applyFont="1" applyFill="1" applyBorder="1"/>
    <xf numFmtId="2" fontId="3" fillId="0" borderId="5" xfId="0" applyNumberFormat="1" applyFont="1" applyBorder="1"/>
    <xf numFmtId="2" fontId="0" fillId="0" borderId="5" xfId="0" applyNumberFormat="1" applyBorder="1"/>
    <xf numFmtId="2" fontId="0" fillId="7" borderId="4" xfId="0" applyNumberFormat="1" applyFill="1" applyBorder="1" applyAlignment="1">
      <alignment horizontal="center"/>
    </xf>
    <xf numFmtId="1" fontId="0" fillId="7" borderId="11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9" fontId="0" fillId="10" borderId="15" xfId="1" applyFont="1" applyFill="1" applyBorder="1" applyAlignment="1">
      <alignment horizontal="center"/>
    </xf>
    <xf numFmtId="2" fontId="13" fillId="6" borderId="28" xfId="0" applyNumberFormat="1" applyFont="1" applyFill="1" applyBorder="1" applyAlignment="1">
      <alignment horizontal="center"/>
    </xf>
    <xf numFmtId="2" fontId="10" fillId="9" borderId="28" xfId="0" applyNumberFormat="1" applyFont="1" applyFill="1" applyBorder="1"/>
    <xf numFmtId="2" fontId="14" fillId="6" borderId="28" xfId="0" quotePrefix="1" applyNumberFormat="1" applyFont="1" applyFill="1" applyBorder="1" applyAlignment="1">
      <alignment horizontal="center"/>
    </xf>
    <xf numFmtId="2" fontId="14" fillId="7" borderId="28" xfId="0" quotePrefix="1" applyNumberFormat="1" applyFont="1" applyFill="1" applyBorder="1" applyAlignment="1">
      <alignment horizontal="center"/>
    </xf>
    <xf numFmtId="2" fontId="14" fillId="8" borderId="28" xfId="0" quotePrefix="1" applyNumberFormat="1" applyFont="1" applyFill="1" applyBorder="1" applyAlignment="1">
      <alignment horizontal="center"/>
    </xf>
    <xf numFmtId="2" fontId="14" fillId="5" borderId="28" xfId="0" quotePrefix="1" applyNumberFormat="1" applyFont="1" applyFill="1" applyBorder="1" applyAlignment="1">
      <alignment horizontal="center"/>
    </xf>
    <xf numFmtId="2" fontId="14" fillId="9" borderId="28" xfId="0" quotePrefix="1" applyNumberFormat="1" applyFont="1" applyFill="1" applyBorder="1" applyAlignment="1">
      <alignment horizontal="center"/>
    </xf>
    <xf numFmtId="2" fontId="13" fillId="6" borderId="28" xfId="0" applyNumberFormat="1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0" fontId="13" fillId="4" borderId="8" xfId="0" applyFont="1" applyFill="1" applyBorder="1"/>
    <xf numFmtId="0" fontId="13" fillId="4" borderId="17" xfId="0" applyFont="1" applyFill="1" applyBorder="1"/>
    <xf numFmtId="0" fontId="13" fillId="4" borderId="9" xfId="0" applyFont="1" applyFill="1" applyBorder="1" applyAlignment="1">
      <alignment horizontal="center"/>
    </xf>
    <xf numFmtId="2" fontId="13" fillId="6" borderId="18" xfId="0" quotePrefix="1" applyNumberFormat="1" applyFont="1" applyFill="1" applyBorder="1" applyAlignment="1">
      <alignment horizontal="center"/>
    </xf>
    <xf numFmtId="2" fontId="13" fillId="7" borderId="18" xfId="0" quotePrefix="1" applyNumberFormat="1" applyFont="1" applyFill="1" applyBorder="1" applyAlignment="1">
      <alignment horizontal="center"/>
    </xf>
    <xf numFmtId="2" fontId="13" fillId="8" borderId="18" xfId="0" quotePrefix="1" applyNumberFormat="1" applyFont="1" applyFill="1" applyBorder="1" applyAlignment="1">
      <alignment horizontal="center"/>
    </xf>
    <xf numFmtId="2" fontId="13" fillId="5" borderId="18" xfId="0" applyNumberFormat="1" applyFont="1" applyFill="1" applyBorder="1"/>
    <xf numFmtId="2" fontId="13" fillId="9" borderId="18" xfId="0" applyNumberFormat="1" applyFont="1" applyFill="1" applyBorder="1"/>
    <xf numFmtId="2" fontId="13" fillId="6" borderId="18" xfId="0" applyNumberFormat="1" applyFont="1" applyFill="1" applyBorder="1"/>
    <xf numFmtId="2" fontId="13" fillId="7" borderId="18" xfId="0" applyNumberFormat="1" applyFont="1" applyFill="1" applyBorder="1"/>
    <xf numFmtId="2" fontId="13" fillId="8" borderId="18" xfId="0" applyNumberFormat="1" applyFont="1" applyFill="1" applyBorder="1"/>
    <xf numFmtId="2" fontId="13" fillId="3" borderId="18" xfId="0" applyNumberFormat="1" applyFont="1" applyFill="1" applyBorder="1"/>
    <xf numFmtId="2" fontId="0" fillId="0" borderId="9" xfId="0" applyNumberFormat="1" applyBorder="1"/>
    <xf numFmtId="2" fontId="0" fillId="7" borderId="8" xfId="0" applyNumberFormat="1" applyFill="1" applyBorder="1" applyAlignment="1">
      <alignment horizontal="center"/>
    </xf>
    <xf numFmtId="1" fontId="0" fillId="7" borderId="19" xfId="0" applyNumberFormat="1" applyFill="1" applyBorder="1" applyAlignment="1">
      <alignment horizontal="center"/>
    </xf>
    <xf numFmtId="2" fontId="0" fillId="7" borderId="20" xfId="0" applyNumberFormat="1" applyFill="1" applyBorder="1" applyAlignment="1">
      <alignment horizontal="center"/>
    </xf>
    <xf numFmtId="1" fontId="0" fillId="7" borderId="17" xfId="0" applyNumberForma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5" borderId="21" xfId="0" applyNumberForma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10" borderId="21" xfId="0" applyNumberFormat="1" applyFill="1" applyBorder="1" applyAlignment="1">
      <alignment horizontal="center"/>
    </xf>
    <xf numFmtId="9" fontId="0" fillId="10" borderId="21" xfId="1" applyFont="1" applyFill="1" applyBorder="1" applyAlignment="1">
      <alignment horizontal="center"/>
    </xf>
    <xf numFmtId="2" fontId="13" fillId="6" borderId="41" xfId="0" applyNumberFormat="1" applyFont="1" applyFill="1" applyBorder="1" applyAlignment="1">
      <alignment horizontal="right"/>
    </xf>
    <xf numFmtId="2" fontId="13" fillId="7" borderId="41" xfId="0" applyNumberFormat="1" applyFont="1" applyFill="1" applyBorder="1"/>
    <xf numFmtId="2" fontId="13" fillId="8" borderId="41" xfId="0" applyNumberFormat="1" applyFont="1" applyFill="1" applyBorder="1"/>
    <xf numFmtId="1" fontId="0" fillId="5" borderId="15" xfId="0" applyNumberFormat="1" applyFill="1" applyBorder="1" applyAlignment="1">
      <alignment horizontal="center"/>
    </xf>
    <xf numFmtId="2" fontId="10" fillId="6" borderId="28" xfId="0" applyNumberFormat="1" applyFont="1" applyFill="1" applyBorder="1"/>
    <xf numFmtId="1" fontId="0" fillId="7" borderId="29" xfId="0" quotePrefix="1" applyNumberFormat="1" applyFill="1" applyBorder="1" applyAlignment="1">
      <alignment horizontal="center"/>
    </xf>
    <xf numFmtId="2" fontId="13" fillId="5" borderId="28" xfId="0" applyNumberFormat="1" applyFont="1" applyFill="1" applyBorder="1" applyAlignment="1">
      <alignment horizontal="center"/>
    </xf>
    <xf numFmtId="2" fontId="13" fillId="6" borderId="28" xfId="0" quotePrefix="1" applyNumberFormat="1" applyFont="1" applyFill="1" applyBorder="1" applyAlignment="1">
      <alignment horizontal="right"/>
    </xf>
    <xf numFmtId="2" fontId="14" fillId="7" borderId="18" xfId="0" quotePrefix="1" applyNumberFormat="1" applyFont="1" applyFill="1" applyBorder="1" applyAlignment="1">
      <alignment horizontal="center"/>
    </xf>
    <xf numFmtId="2" fontId="14" fillId="8" borderId="18" xfId="0" quotePrefix="1" applyNumberFormat="1" applyFont="1" applyFill="1" applyBorder="1" applyAlignment="1">
      <alignment horizontal="center"/>
    </xf>
    <xf numFmtId="2" fontId="14" fillId="5" borderId="18" xfId="0" quotePrefix="1" applyNumberFormat="1" applyFont="1" applyFill="1" applyBorder="1" applyAlignment="1">
      <alignment horizontal="center"/>
    </xf>
    <xf numFmtId="2" fontId="13" fillId="9" borderId="18" xfId="0" quotePrefix="1" applyNumberFormat="1" applyFont="1" applyFill="1" applyBorder="1" applyAlignment="1">
      <alignment horizontal="center"/>
    </xf>
    <xf numFmtId="2" fontId="13" fillId="6" borderId="18" xfId="0" quotePrefix="1" applyNumberFormat="1" applyFont="1" applyFill="1" applyBorder="1" applyAlignment="1">
      <alignment horizontal="right"/>
    </xf>
    <xf numFmtId="2" fontId="10" fillId="7" borderId="12" xfId="0" applyNumberFormat="1" applyFont="1" applyFill="1" applyBorder="1"/>
    <xf numFmtId="2" fontId="13" fillId="8" borderId="12" xfId="0" applyNumberFormat="1" applyFont="1" applyFill="1" applyBorder="1"/>
    <xf numFmtId="2" fontId="13" fillId="5" borderId="12" xfId="0" applyNumberFormat="1" applyFont="1" applyFill="1" applyBorder="1"/>
    <xf numFmtId="2" fontId="13" fillId="7" borderId="12" xfId="0" applyNumberFormat="1" applyFont="1" applyFill="1" applyBorder="1"/>
    <xf numFmtId="2" fontId="0" fillId="0" borderId="0" xfId="0" applyNumberFormat="1"/>
    <xf numFmtId="0" fontId="13" fillId="4" borderId="42" xfId="0" applyFont="1" applyFill="1" applyBorder="1" applyAlignment="1">
      <alignment horizontal="center"/>
    </xf>
    <xf numFmtId="2" fontId="13" fillId="9" borderId="12" xfId="0" quotePrefix="1" applyNumberFormat="1" applyFont="1" applyFill="1" applyBorder="1" applyAlignment="1">
      <alignment horizontal="center"/>
    </xf>
    <xf numFmtId="1" fontId="0" fillId="7" borderId="43" xfId="0" applyNumberFormat="1" applyFill="1" applyBorder="1" applyAlignment="1">
      <alignment horizontal="center"/>
    </xf>
    <xf numFmtId="2" fontId="0" fillId="7" borderId="44" xfId="0" applyNumberFormat="1" applyFill="1" applyBorder="1" applyAlignment="1">
      <alignment horizontal="center"/>
    </xf>
    <xf numFmtId="2" fontId="13" fillId="5" borderId="41" xfId="0" quotePrefix="1" applyNumberFormat="1" applyFont="1" applyFill="1" applyBorder="1" applyAlignment="1">
      <alignment horizontal="center"/>
    </xf>
    <xf numFmtId="2" fontId="13" fillId="9" borderId="41" xfId="0" quotePrefix="1" applyNumberFormat="1" applyFont="1" applyFill="1" applyBorder="1" applyAlignment="1">
      <alignment horizontal="center"/>
    </xf>
    <xf numFmtId="2" fontId="2" fillId="6" borderId="28" xfId="0" applyNumberFormat="1" applyFont="1" applyFill="1" applyBorder="1"/>
    <xf numFmtId="0" fontId="0" fillId="4" borderId="8" xfId="0" applyFill="1" applyBorder="1"/>
    <xf numFmtId="0" fontId="0" fillId="4" borderId="17" xfId="0" applyFill="1" applyBorder="1"/>
    <xf numFmtId="0" fontId="0" fillId="4" borderId="9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F853C-BF46-4B0E-A959-F2ADFB08ABEC}">
  <dimension ref="A1:AA57"/>
  <sheetViews>
    <sheetView tabSelected="1" zoomScale="75" zoomScaleNormal="75" workbookViewId="0">
      <selection activeCell="R13" sqref="R13"/>
    </sheetView>
  </sheetViews>
  <sheetFormatPr defaultRowHeight="15" x14ac:dyDescent="0.25"/>
  <cols>
    <col min="13" max="13" width="2.28515625" customWidth="1"/>
    <col min="14" max="14" width="9.140625" customWidth="1"/>
  </cols>
  <sheetData>
    <row r="1" spans="1:27" ht="15.75" thickBot="1" x14ac:dyDescent="0.3">
      <c r="A1" s="1" t="s">
        <v>0</v>
      </c>
      <c r="B1" s="2"/>
      <c r="C1" s="3"/>
      <c r="D1" s="4"/>
      <c r="E1" s="3"/>
      <c r="F1" s="5"/>
      <c r="G1" s="6" t="s">
        <v>1</v>
      </c>
      <c r="H1" s="7"/>
      <c r="I1" s="6"/>
      <c r="J1" s="8"/>
      <c r="K1" s="3"/>
      <c r="L1" s="10"/>
      <c r="N1" s="11"/>
      <c r="O1" s="12"/>
      <c r="P1" s="12"/>
      <c r="Q1" s="12"/>
      <c r="R1" s="12"/>
      <c r="S1" s="13"/>
      <c r="T1" s="14" t="s">
        <v>2</v>
      </c>
      <c r="U1" s="15"/>
      <c r="V1" s="15"/>
      <c r="W1" s="16"/>
      <c r="X1" s="12"/>
      <c r="Y1" s="12"/>
      <c r="Z1" s="12"/>
      <c r="AA1" s="17"/>
    </row>
    <row r="2" spans="1:27" x14ac:dyDescent="0.25">
      <c r="A2" s="1"/>
      <c r="B2" s="2"/>
      <c r="C2" s="3"/>
      <c r="D2" s="4"/>
      <c r="E2" s="18"/>
      <c r="F2" s="9"/>
      <c r="G2" s="18"/>
      <c r="H2" s="9"/>
      <c r="I2" s="18"/>
      <c r="J2" s="9"/>
      <c r="K2" s="3"/>
      <c r="L2" s="10"/>
      <c r="N2" s="19"/>
      <c r="O2" s="20"/>
      <c r="P2" s="20"/>
      <c r="Q2" s="20"/>
      <c r="R2" s="20"/>
      <c r="S2" s="20"/>
      <c r="T2" s="20"/>
      <c r="U2" s="21"/>
      <c r="V2" s="21"/>
      <c r="W2" s="20"/>
      <c r="X2" s="20"/>
      <c r="Y2" s="20"/>
      <c r="Z2" s="20"/>
      <c r="AA2" s="22"/>
    </row>
    <row r="3" spans="1:27" x14ac:dyDescent="0.25">
      <c r="A3" s="1"/>
      <c r="B3" s="23"/>
      <c r="C3" s="24" t="s">
        <v>3</v>
      </c>
      <c r="D3" s="25"/>
      <c r="E3" s="26">
        <v>20.75</v>
      </c>
      <c r="F3" s="27">
        <v>21.5</v>
      </c>
      <c r="G3" s="28">
        <v>20.5</v>
      </c>
      <c r="H3" s="29">
        <v>21.5</v>
      </c>
      <c r="I3" s="30">
        <v>21.5</v>
      </c>
      <c r="J3" s="26">
        <v>20.75</v>
      </c>
      <c r="K3" s="31"/>
      <c r="L3" s="32"/>
      <c r="M3" s="33"/>
      <c r="N3" s="19"/>
      <c r="O3" s="20"/>
      <c r="P3" s="20"/>
      <c r="Q3" s="20"/>
      <c r="R3" s="20"/>
      <c r="S3" s="20"/>
      <c r="T3" s="20"/>
      <c r="U3" s="21"/>
      <c r="V3" s="21"/>
      <c r="W3" s="20"/>
      <c r="X3" s="20"/>
      <c r="Y3" s="20"/>
      <c r="Z3" s="20"/>
      <c r="AA3" s="22"/>
    </row>
    <row r="4" spans="1:27" ht="15.75" thickBot="1" x14ac:dyDescent="0.3">
      <c r="A4" s="34" t="s">
        <v>4</v>
      </c>
      <c r="B4" s="23"/>
      <c r="C4" s="24" t="s">
        <v>5</v>
      </c>
      <c r="D4" s="35"/>
      <c r="E4" s="26">
        <v>82.25</v>
      </c>
      <c r="F4" s="27">
        <v>84.75</v>
      </c>
      <c r="G4" s="28">
        <v>91.75</v>
      </c>
      <c r="H4" s="29">
        <v>96.75</v>
      </c>
      <c r="I4" s="30">
        <v>88.5</v>
      </c>
      <c r="J4" s="26">
        <v>93.5</v>
      </c>
      <c r="K4" s="27"/>
      <c r="L4" s="36"/>
      <c r="M4" s="33"/>
      <c r="N4" s="37"/>
      <c r="O4" s="38"/>
      <c r="P4" s="38"/>
      <c r="Q4" s="38"/>
      <c r="R4" s="38"/>
      <c r="S4" s="38"/>
      <c r="T4" s="38"/>
      <c r="U4" s="39"/>
      <c r="V4" s="39"/>
      <c r="W4" s="38"/>
      <c r="X4" s="38"/>
      <c r="Y4" s="38"/>
      <c r="Z4" s="38"/>
      <c r="AA4" s="40"/>
    </row>
    <row r="5" spans="1:27" ht="15.75" thickBot="1" x14ac:dyDescent="0.3">
      <c r="A5" s="34"/>
      <c r="B5" s="23"/>
      <c r="C5" s="24" t="s">
        <v>6</v>
      </c>
      <c r="D5" s="35"/>
      <c r="E5" s="26">
        <v>342.75</v>
      </c>
      <c r="F5" s="27">
        <v>543.25</v>
      </c>
      <c r="G5" s="28">
        <v>569</v>
      </c>
      <c r="H5" s="29">
        <v>452.5</v>
      </c>
      <c r="I5" s="30">
        <v>618.75</v>
      </c>
      <c r="J5" s="26">
        <v>573.75</v>
      </c>
      <c r="K5" s="27"/>
      <c r="L5" s="36"/>
      <c r="M5" s="33"/>
      <c r="N5" s="41">
        <f>+MAX(N8:N171)</f>
        <v>21.5</v>
      </c>
      <c r="O5" s="42" t="s">
        <v>7</v>
      </c>
      <c r="P5" s="41">
        <f>+MAX(P8:P171)</f>
        <v>94.25</v>
      </c>
      <c r="Q5" s="42" t="s">
        <v>7</v>
      </c>
      <c r="R5" s="43">
        <f t="shared" ref="R5:Z5" si="0">+MAX(R8:R171)</f>
        <v>6</v>
      </c>
      <c r="S5" s="43">
        <f t="shared" si="0"/>
        <v>7</v>
      </c>
      <c r="T5" s="43">
        <f t="shared" si="0"/>
        <v>6</v>
      </c>
      <c r="U5" s="43">
        <f t="shared" si="0"/>
        <v>18</v>
      </c>
      <c r="V5" s="43">
        <f t="shared" si="0"/>
        <v>6</v>
      </c>
      <c r="W5" s="43">
        <f t="shared" si="0"/>
        <v>1</v>
      </c>
      <c r="X5" s="43">
        <f t="shared" si="0"/>
        <v>1</v>
      </c>
      <c r="Y5" s="43">
        <f t="shared" si="0"/>
        <v>64</v>
      </c>
      <c r="Z5" s="43">
        <f t="shared" si="0"/>
        <v>29</v>
      </c>
      <c r="AA5" s="44" t="s">
        <v>7</v>
      </c>
    </row>
    <row r="6" spans="1:27" x14ac:dyDescent="0.25">
      <c r="A6" s="21"/>
      <c r="B6" s="45" t="s">
        <v>8</v>
      </c>
      <c r="C6" s="46"/>
      <c r="D6" s="47" t="s">
        <v>9</v>
      </c>
      <c r="E6" s="48"/>
      <c r="F6" s="49"/>
      <c r="G6" s="50"/>
      <c r="H6" s="51"/>
      <c r="I6" s="52"/>
      <c r="J6" s="53"/>
      <c r="K6" s="54"/>
      <c r="L6" s="55"/>
      <c r="M6" s="56"/>
      <c r="N6" s="57" t="s">
        <v>10</v>
      </c>
      <c r="O6" s="58"/>
      <c r="P6" s="59" t="s">
        <v>11</v>
      </c>
      <c r="Q6" s="60"/>
      <c r="R6" s="61" t="s">
        <v>12</v>
      </c>
      <c r="S6" s="62" t="s">
        <v>13</v>
      </c>
      <c r="T6" s="63" t="s">
        <v>14</v>
      </c>
      <c r="U6" s="64" t="s">
        <v>15</v>
      </c>
      <c r="V6" s="64" t="s">
        <v>15</v>
      </c>
      <c r="W6" s="65" t="s">
        <v>16</v>
      </c>
      <c r="X6" s="66" t="s">
        <v>16</v>
      </c>
      <c r="Y6" s="67" t="s">
        <v>15</v>
      </c>
      <c r="Z6" s="67" t="s">
        <v>15</v>
      </c>
      <c r="AA6" s="68" t="s">
        <v>17</v>
      </c>
    </row>
    <row r="7" spans="1:27" ht="15.75" thickBot="1" x14ac:dyDescent="0.3">
      <c r="A7" s="39"/>
      <c r="B7" s="69" t="s">
        <v>18</v>
      </c>
      <c r="C7" s="70" t="s">
        <v>19</v>
      </c>
      <c r="D7" s="71" t="s">
        <v>20</v>
      </c>
      <c r="E7" s="72">
        <v>2018</v>
      </c>
      <c r="F7" s="73">
        <v>2019</v>
      </c>
      <c r="G7" s="74">
        <v>2020</v>
      </c>
      <c r="H7" s="75">
        <v>2021</v>
      </c>
      <c r="I7" s="76">
        <v>2022</v>
      </c>
      <c r="J7" s="72">
        <v>2023</v>
      </c>
      <c r="K7" s="73">
        <v>2024</v>
      </c>
      <c r="L7" s="77" t="s">
        <v>21</v>
      </c>
      <c r="M7" s="78"/>
      <c r="N7" s="79" t="s">
        <v>22</v>
      </c>
      <c r="O7" s="80" t="s">
        <v>23</v>
      </c>
      <c r="P7" s="81" t="s">
        <v>24</v>
      </c>
      <c r="Q7" s="82" t="s">
        <v>23</v>
      </c>
      <c r="R7" s="83" t="s">
        <v>25</v>
      </c>
      <c r="S7" s="84" t="s">
        <v>25</v>
      </c>
      <c r="T7" s="85" t="s">
        <v>25</v>
      </c>
      <c r="U7" s="86" t="s">
        <v>25</v>
      </c>
      <c r="V7" s="86" t="s">
        <v>26</v>
      </c>
      <c r="W7" s="87" t="s">
        <v>27</v>
      </c>
      <c r="X7" s="88" t="s">
        <v>28</v>
      </c>
      <c r="Y7" s="89" t="s">
        <v>29</v>
      </c>
      <c r="Z7" s="89" t="s">
        <v>30</v>
      </c>
      <c r="AA7" s="90" t="s">
        <v>31</v>
      </c>
    </row>
    <row r="8" spans="1:27" x14ac:dyDescent="0.25">
      <c r="A8" s="33">
        <v>1</v>
      </c>
      <c r="B8" s="91" t="s">
        <v>32</v>
      </c>
      <c r="C8" s="46" t="s">
        <v>33</v>
      </c>
      <c r="D8" s="92" t="s">
        <v>34</v>
      </c>
      <c r="E8" s="93" t="s">
        <v>7</v>
      </c>
      <c r="F8" s="94" t="s">
        <v>7</v>
      </c>
      <c r="G8" s="95" t="s">
        <v>7</v>
      </c>
      <c r="H8" s="96" t="s">
        <v>7</v>
      </c>
      <c r="I8" s="97">
        <v>375.75</v>
      </c>
      <c r="J8" s="98">
        <v>283.75</v>
      </c>
      <c r="K8" s="99"/>
      <c r="L8" s="100">
        <f>SUM(E8:K8)</f>
        <v>659.5</v>
      </c>
      <c r="M8" s="101"/>
      <c r="N8" s="102">
        <v>20.5</v>
      </c>
      <c r="O8" s="103">
        <v>2022</v>
      </c>
      <c r="P8" s="104">
        <v>84.75</v>
      </c>
      <c r="Q8" s="105">
        <v>2022</v>
      </c>
      <c r="R8" s="106">
        <v>1</v>
      </c>
      <c r="S8" s="106">
        <v>1</v>
      </c>
      <c r="T8" s="106">
        <v>0</v>
      </c>
      <c r="U8" s="107">
        <f t="shared" ref="U8:U39" si="1">SUM(R8:T8)</f>
        <v>2</v>
      </c>
      <c r="V8" s="107">
        <v>1</v>
      </c>
      <c r="W8" s="108"/>
      <c r="X8" s="109"/>
      <c r="Y8" s="110">
        <v>21</v>
      </c>
      <c r="Z8" s="110">
        <v>4</v>
      </c>
      <c r="AA8" s="111">
        <f xml:space="preserve"> 1 - (+Z8 / +Y8)</f>
        <v>0.80952380952380953</v>
      </c>
    </row>
    <row r="9" spans="1:27" x14ac:dyDescent="0.25">
      <c r="A9" s="112">
        <f>+A8 + 1</f>
        <v>2</v>
      </c>
      <c r="B9" s="113" t="s">
        <v>35</v>
      </c>
      <c r="C9" s="114" t="s">
        <v>36</v>
      </c>
      <c r="D9" s="115" t="s">
        <v>34</v>
      </c>
      <c r="E9" s="116" t="s">
        <v>7</v>
      </c>
      <c r="F9" s="117" t="s">
        <v>7</v>
      </c>
      <c r="G9" s="118" t="s">
        <v>7</v>
      </c>
      <c r="H9" s="119" t="s">
        <v>7</v>
      </c>
      <c r="I9" s="120" t="s">
        <v>7</v>
      </c>
      <c r="J9" s="121">
        <v>14</v>
      </c>
      <c r="K9" s="122"/>
      <c r="L9" s="125">
        <f>SUM(E9:K9)</f>
        <v>14</v>
      </c>
      <c r="M9" s="126"/>
      <c r="N9" s="128">
        <v>14</v>
      </c>
      <c r="O9" s="129">
        <v>2023</v>
      </c>
      <c r="P9" s="130">
        <v>14</v>
      </c>
      <c r="Q9" s="131">
        <v>2023</v>
      </c>
      <c r="R9" s="132">
        <v>0</v>
      </c>
      <c r="S9" s="132">
        <v>0</v>
      </c>
      <c r="T9" s="132">
        <v>0</v>
      </c>
      <c r="U9" s="133">
        <f t="shared" si="1"/>
        <v>0</v>
      </c>
      <c r="V9" s="133">
        <v>0</v>
      </c>
      <c r="W9" s="134"/>
      <c r="X9" s="135"/>
      <c r="Y9" s="136">
        <v>2</v>
      </c>
      <c r="Z9" s="136">
        <v>1</v>
      </c>
      <c r="AA9" s="137">
        <f t="shared" ref="AA9:AA57" si="2" xml:space="preserve"> 1 - (+Z9 / +Y9)</f>
        <v>0.5</v>
      </c>
    </row>
    <row r="10" spans="1:27" x14ac:dyDescent="0.25">
      <c r="A10" s="112">
        <f t="shared" ref="A10:A57" si="3">+A9 + 1</f>
        <v>3</v>
      </c>
      <c r="B10" s="138" t="s">
        <v>37</v>
      </c>
      <c r="C10" s="139" t="s">
        <v>38</v>
      </c>
      <c r="D10" s="140" t="s">
        <v>34</v>
      </c>
      <c r="E10" s="121">
        <v>12</v>
      </c>
      <c r="F10" s="122">
        <v>130.5</v>
      </c>
      <c r="G10" s="123">
        <v>390.75</v>
      </c>
      <c r="H10" s="124">
        <v>153</v>
      </c>
      <c r="I10" s="141">
        <v>255.5</v>
      </c>
      <c r="J10" s="121">
        <v>401</v>
      </c>
      <c r="K10" s="142"/>
      <c r="L10" s="125">
        <f>SUM(E10:K10)</f>
        <v>1342.75</v>
      </c>
      <c r="M10" s="127"/>
      <c r="N10" s="128">
        <v>20.5</v>
      </c>
      <c r="O10" s="129">
        <v>2023</v>
      </c>
      <c r="P10" s="130">
        <v>93</v>
      </c>
      <c r="Q10" s="131">
        <v>2023</v>
      </c>
      <c r="R10" s="132">
        <v>2</v>
      </c>
      <c r="S10" s="132">
        <v>2</v>
      </c>
      <c r="T10" s="132">
        <v>4</v>
      </c>
      <c r="U10" s="133">
        <f t="shared" si="1"/>
        <v>8</v>
      </c>
      <c r="V10" s="133">
        <v>2</v>
      </c>
      <c r="W10" s="134"/>
      <c r="X10" s="135"/>
      <c r="Y10" s="136">
        <v>50</v>
      </c>
      <c r="Z10" s="136">
        <v>14</v>
      </c>
      <c r="AA10" s="137">
        <f t="shared" si="2"/>
        <v>0.72</v>
      </c>
    </row>
    <row r="11" spans="1:27" x14ac:dyDescent="0.25">
      <c r="A11" s="112">
        <f t="shared" si="3"/>
        <v>4</v>
      </c>
      <c r="B11" s="113" t="s">
        <v>39</v>
      </c>
      <c r="C11" s="114" t="s">
        <v>40</v>
      </c>
      <c r="D11" s="115" t="s">
        <v>34</v>
      </c>
      <c r="E11" s="116" t="s">
        <v>7</v>
      </c>
      <c r="F11" s="117" t="s">
        <v>7</v>
      </c>
      <c r="G11" s="118" t="s">
        <v>7</v>
      </c>
      <c r="H11" s="119" t="s">
        <v>7</v>
      </c>
      <c r="I11" s="120" t="s">
        <v>7</v>
      </c>
      <c r="J11" s="121">
        <v>0</v>
      </c>
      <c r="K11" s="122"/>
      <c r="L11" s="125">
        <f>SUM(E11:K11)</f>
        <v>0</v>
      </c>
      <c r="M11" s="126"/>
      <c r="N11" s="128">
        <v>0</v>
      </c>
      <c r="O11" s="129">
        <v>2023</v>
      </c>
      <c r="P11" s="130">
        <v>0</v>
      </c>
      <c r="Q11" s="131">
        <v>2023</v>
      </c>
      <c r="R11" s="132">
        <v>0</v>
      </c>
      <c r="S11" s="132">
        <v>0</v>
      </c>
      <c r="T11" s="132">
        <v>0</v>
      </c>
      <c r="U11" s="133">
        <f t="shared" si="1"/>
        <v>0</v>
      </c>
      <c r="V11" s="133">
        <v>0</v>
      </c>
      <c r="W11" s="134"/>
      <c r="X11" s="135"/>
      <c r="Y11" s="136">
        <v>2</v>
      </c>
      <c r="Z11" s="136">
        <v>2</v>
      </c>
      <c r="AA11" s="137">
        <f t="shared" si="2"/>
        <v>0</v>
      </c>
    </row>
    <row r="12" spans="1:27" x14ac:dyDescent="0.25">
      <c r="A12" s="112">
        <f t="shared" si="3"/>
        <v>5</v>
      </c>
      <c r="B12" s="113" t="s">
        <v>41</v>
      </c>
      <c r="C12" s="114" t="s">
        <v>42</v>
      </c>
      <c r="D12" s="115" t="s">
        <v>34</v>
      </c>
      <c r="E12" s="116" t="s">
        <v>7</v>
      </c>
      <c r="F12" s="117" t="s">
        <v>7</v>
      </c>
      <c r="G12" s="118" t="s">
        <v>7</v>
      </c>
      <c r="H12" s="119" t="s">
        <v>7</v>
      </c>
      <c r="I12" s="120" t="s">
        <v>7</v>
      </c>
      <c r="J12" s="121">
        <v>105.25</v>
      </c>
      <c r="K12" s="122"/>
      <c r="L12" s="125">
        <f>SUM(E12:K12)</f>
        <v>105.25</v>
      </c>
      <c r="M12" s="126"/>
      <c r="N12" s="128">
        <v>18.75</v>
      </c>
      <c r="O12" s="129">
        <v>2023</v>
      </c>
      <c r="P12" s="130">
        <v>36.75</v>
      </c>
      <c r="Q12" s="131">
        <v>2023</v>
      </c>
      <c r="R12" s="132">
        <v>0</v>
      </c>
      <c r="S12" s="132">
        <v>0</v>
      </c>
      <c r="T12" s="132">
        <v>1</v>
      </c>
      <c r="U12" s="133">
        <f t="shared" si="1"/>
        <v>1</v>
      </c>
      <c r="V12" s="133">
        <v>0</v>
      </c>
      <c r="W12" s="134"/>
      <c r="X12" s="135"/>
      <c r="Y12" s="136">
        <v>6</v>
      </c>
      <c r="Z12" s="136">
        <v>2</v>
      </c>
      <c r="AA12" s="137">
        <f t="shared" si="2"/>
        <v>0.66666666666666674</v>
      </c>
    </row>
    <row r="13" spans="1:27" x14ac:dyDescent="0.25">
      <c r="A13" s="112">
        <f t="shared" si="3"/>
        <v>6</v>
      </c>
      <c r="B13" s="138" t="s">
        <v>43</v>
      </c>
      <c r="C13" s="139" t="s">
        <v>44</v>
      </c>
      <c r="D13" s="140" t="s">
        <v>34</v>
      </c>
      <c r="E13" s="116" t="s">
        <v>7</v>
      </c>
      <c r="F13" s="122">
        <v>79.75</v>
      </c>
      <c r="G13" s="123">
        <v>92.75</v>
      </c>
      <c r="H13" s="124">
        <v>233.5</v>
      </c>
      <c r="I13" s="141">
        <v>191.25</v>
      </c>
      <c r="J13" s="121">
        <v>276.5</v>
      </c>
      <c r="K13" s="122"/>
      <c r="L13" s="125">
        <f>SUM(E13:K13)</f>
        <v>873.75</v>
      </c>
      <c r="M13" s="126"/>
      <c r="N13" s="128">
        <v>20.5</v>
      </c>
      <c r="O13" s="129">
        <v>2023</v>
      </c>
      <c r="P13" s="130">
        <v>89.5</v>
      </c>
      <c r="Q13" s="131">
        <v>2023</v>
      </c>
      <c r="R13" s="132">
        <v>0</v>
      </c>
      <c r="S13" s="132">
        <v>4</v>
      </c>
      <c r="T13" s="132">
        <v>3</v>
      </c>
      <c r="U13" s="133">
        <f t="shared" si="1"/>
        <v>7</v>
      </c>
      <c r="V13" s="133">
        <v>6</v>
      </c>
      <c r="W13" s="134"/>
      <c r="X13" s="135"/>
      <c r="Y13" s="136">
        <v>35</v>
      </c>
      <c r="Z13" s="136">
        <v>11</v>
      </c>
      <c r="AA13" s="137">
        <f t="shared" si="2"/>
        <v>0.68571428571428572</v>
      </c>
    </row>
    <row r="14" spans="1:27" x14ac:dyDescent="0.25">
      <c r="A14" s="143">
        <f t="shared" si="3"/>
        <v>7</v>
      </c>
      <c r="B14" s="138" t="s">
        <v>45</v>
      </c>
      <c r="C14" s="139" t="s">
        <v>46</v>
      </c>
      <c r="D14" s="140" t="s">
        <v>34</v>
      </c>
      <c r="E14" s="116" t="s">
        <v>7</v>
      </c>
      <c r="F14" s="117" t="s">
        <v>7</v>
      </c>
      <c r="G14" s="118" t="s">
        <v>7</v>
      </c>
      <c r="H14" s="124">
        <v>74.25</v>
      </c>
      <c r="I14" s="141">
        <v>161</v>
      </c>
      <c r="J14" s="121">
        <v>71.5</v>
      </c>
      <c r="K14" s="122"/>
      <c r="L14" s="125">
        <f>SUM(E14:K14)</f>
        <v>306.75</v>
      </c>
      <c r="M14" s="126"/>
      <c r="N14" s="128">
        <v>20.25</v>
      </c>
      <c r="O14" s="129">
        <v>2022</v>
      </c>
      <c r="P14" s="130">
        <v>71.5</v>
      </c>
      <c r="Q14" s="131">
        <v>2023</v>
      </c>
      <c r="R14" s="132">
        <v>0</v>
      </c>
      <c r="S14" s="132">
        <v>0</v>
      </c>
      <c r="T14" s="132">
        <v>2</v>
      </c>
      <c r="U14" s="133">
        <f t="shared" si="1"/>
        <v>2</v>
      </c>
      <c r="V14" s="133">
        <v>2</v>
      </c>
      <c r="W14" s="134"/>
      <c r="X14" s="135"/>
      <c r="Y14" s="136">
        <v>20</v>
      </c>
      <c r="Z14" s="136">
        <v>12</v>
      </c>
      <c r="AA14" s="137">
        <f t="shared" si="2"/>
        <v>0.4</v>
      </c>
    </row>
    <row r="15" spans="1:27" x14ac:dyDescent="0.25">
      <c r="A15" s="143">
        <f t="shared" si="3"/>
        <v>8</v>
      </c>
      <c r="B15" s="138" t="s">
        <v>47</v>
      </c>
      <c r="C15" s="139" t="s">
        <v>48</v>
      </c>
      <c r="D15" s="140" t="s">
        <v>34</v>
      </c>
      <c r="E15" s="121">
        <v>140.25</v>
      </c>
      <c r="F15" s="122">
        <v>225.25</v>
      </c>
      <c r="G15" s="123">
        <v>184.25</v>
      </c>
      <c r="H15" s="124">
        <v>58.75</v>
      </c>
      <c r="I15" s="141">
        <v>285.5</v>
      </c>
      <c r="J15" s="121">
        <v>305</v>
      </c>
      <c r="K15" s="122"/>
      <c r="L15" s="125">
        <f>SUM(E15:K15)</f>
        <v>1199</v>
      </c>
      <c r="M15" s="126"/>
      <c r="N15" s="128">
        <v>20</v>
      </c>
      <c r="O15" s="129">
        <v>2023</v>
      </c>
      <c r="P15" s="130">
        <v>93.5</v>
      </c>
      <c r="Q15" s="131">
        <v>2023</v>
      </c>
      <c r="R15" s="132">
        <v>1</v>
      </c>
      <c r="S15" s="132">
        <v>1</v>
      </c>
      <c r="T15" s="132">
        <v>1</v>
      </c>
      <c r="U15" s="133">
        <f t="shared" si="1"/>
        <v>3</v>
      </c>
      <c r="V15" s="133">
        <v>3</v>
      </c>
      <c r="W15" s="134"/>
      <c r="X15" s="135"/>
      <c r="Y15" s="136">
        <v>61</v>
      </c>
      <c r="Z15" s="136">
        <v>21</v>
      </c>
      <c r="AA15" s="137">
        <f t="shared" si="2"/>
        <v>0.65573770491803285</v>
      </c>
    </row>
    <row r="16" spans="1:27" x14ac:dyDescent="0.25">
      <c r="A16" s="143">
        <f t="shared" si="3"/>
        <v>9</v>
      </c>
      <c r="B16" s="138" t="s">
        <v>49</v>
      </c>
      <c r="C16" s="139" t="s">
        <v>50</v>
      </c>
      <c r="D16" s="140" t="s">
        <v>34</v>
      </c>
      <c r="E16" s="121">
        <v>0</v>
      </c>
      <c r="F16" s="122">
        <v>88.75</v>
      </c>
      <c r="G16" s="123">
        <v>116.5</v>
      </c>
      <c r="H16" s="124">
        <v>207.75</v>
      </c>
      <c r="I16" s="141">
        <v>69.25</v>
      </c>
      <c r="J16" s="121">
        <v>271.25</v>
      </c>
      <c r="K16" s="122"/>
      <c r="L16" s="125">
        <f>SUM(E16:K16)</f>
        <v>753.5</v>
      </c>
      <c r="M16" s="126"/>
      <c r="N16" s="128">
        <v>20.75</v>
      </c>
      <c r="O16" s="129">
        <v>2023</v>
      </c>
      <c r="P16" s="130">
        <v>83.75</v>
      </c>
      <c r="Q16" s="131">
        <v>2023</v>
      </c>
      <c r="R16" s="132">
        <v>2</v>
      </c>
      <c r="S16" s="132">
        <v>0</v>
      </c>
      <c r="T16" s="132">
        <v>2</v>
      </c>
      <c r="U16" s="133">
        <f t="shared" si="1"/>
        <v>4</v>
      </c>
      <c r="V16" s="133">
        <v>2</v>
      </c>
      <c r="W16" s="134"/>
      <c r="X16" s="135"/>
      <c r="Y16" s="136">
        <v>25</v>
      </c>
      <c r="Z16" s="136">
        <v>13</v>
      </c>
      <c r="AA16" s="137">
        <f t="shared" si="2"/>
        <v>0.48</v>
      </c>
    </row>
    <row r="17" spans="1:27" ht="15.75" thickBot="1" x14ac:dyDescent="0.3">
      <c r="A17" s="144">
        <f t="shared" si="3"/>
        <v>10</v>
      </c>
      <c r="B17" s="145" t="s">
        <v>51</v>
      </c>
      <c r="C17" s="146" t="s">
        <v>52</v>
      </c>
      <c r="D17" s="147" t="s">
        <v>34</v>
      </c>
      <c r="E17" s="148" t="s">
        <v>7</v>
      </c>
      <c r="F17" s="149" t="s">
        <v>7</v>
      </c>
      <c r="G17" s="150">
        <v>30.25</v>
      </c>
      <c r="H17" s="151">
        <v>51.75</v>
      </c>
      <c r="I17" s="152">
        <v>102.75</v>
      </c>
      <c r="J17" s="153">
        <v>47.74</v>
      </c>
      <c r="K17" s="154"/>
      <c r="L17" s="155">
        <f>SUM(E17:K17)</f>
        <v>232.49</v>
      </c>
      <c r="M17" s="156"/>
      <c r="N17" s="157">
        <v>19</v>
      </c>
      <c r="O17" s="158">
        <v>2022</v>
      </c>
      <c r="P17" s="159">
        <v>69</v>
      </c>
      <c r="Q17" s="160">
        <v>2022</v>
      </c>
      <c r="R17" s="161">
        <v>0</v>
      </c>
      <c r="S17" s="161">
        <v>0</v>
      </c>
      <c r="T17" s="161">
        <v>0</v>
      </c>
      <c r="U17" s="162">
        <f t="shared" si="1"/>
        <v>0</v>
      </c>
      <c r="V17" s="162">
        <v>0</v>
      </c>
      <c r="W17" s="163"/>
      <c r="X17" s="164"/>
      <c r="Y17" s="165">
        <v>16</v>
      </c>
      <c r="Z17" s="165">
        <v>6</v>
      </c>
      <c r="AA17" s="166">
        <f t="shared" si="2"/>
        <v>0.625</v>
      </c>
    </row>
    <row r="18" spans="1:27" x14ac:dyDescent="0.25">
      <c r="A18" s="167">
        <f t="shared" si="3"/>
        <v>11</v>
      </c>
      <c r="B18" s="138" t="s">
        <v>53</v>
      </c>
      <c r="C18" s="139" t="s">
        <v>37</v>
      </c>
      <c r="D18" s="168" t="s">
        <v>34</v>
      </c>
      <c r="E18" s="169" t="s">
        <v>7</v>
      </c>
      <c r="F18" s="170" t="s">
        <v>7</v>
      </c>
      <c r="G18" s="171" t="s">
        <v>7</v>
      </c>
      <c r="H18" s="172">
        <v>86.75</v>
      </c>
      <c r="I18" s="173">
        <v>460</v>
      </c>
      <c r="J18" s="174">
        <v>280.75</v>
      </c>
      <c r="K18" s="175"/>
      <c r="L18" s="176">
        <f>SUM(E18:K18)</f>
        <v>827.5</v>
      </c>
      <c r="M18" s="177"/>
      <c r="N18" s="179">
        <v>20.75</v>
      </c>
      <c r="O18" s="103">
        <v>2022</v>
      </c>
      <c r="P18" s="104">
        <v>75</v>
      </c>
      <c r="Q18" s="180">
        <v>2022</v>
      </c>
      <c r="R18" s="181">
        <v>1</v>
      </c>
      <c r="S18" s="181">
        <v>1</v>
      </c>
      <c r="T18" s="181">
        <v>2</v>
      </c>
      <c r="U18" s="107">
        <f t="shared" si="1"/>
        <v>4</v>
      </c>
      <c r="V18" s="107">
        <v>2</v>
      </c>
      <c r="W18" s="182"/>
      <c r="X18" s="183"/>
      <c r="Y18" s="184">
        <v>22</v>
      </c>
      <c r="Z18" s="184">
        <v>5</v>
      </c>
      <c r="AA18" s="185">
        <f t="shared" si="2"/>
        <v>0.77272727272727271</v>
      </c>
    </row>
    <row r="19" spans="1:27" x14ac:dyDescent="0.25">
      <c r="A19" s="143">
        <f t="shared" si="3"/>
        <v>12</v>
      </c>
      <c r="B19" s="138" t="s">
        <v>53</v>
      </c>
      <c r="C19" s="139" t="s">
        <v>54</v>
      </c>
      <c r="D19" s="140" t="s">
        <v>34</v>
      </c>
      <c r="E19" s="116" t="s">
        <v>7</v>
      </c>
      <c r="F19" s="117" t="s">
        <v>7</v>
      </c>
      <c r="G19" s="118" t="s">
        <v>7</v>
      </c>
      <c r="H19" s="119" t="s">
        <v>7</v>
      </c>
      <c r="I19" s="141">
        <v>45.5</v>
      </c>
      <c r="J19" s="121">
        <v>134.25</v>
      </c>
      <c r="K19" s="122"/>
      <c r="L19" s="125">
        <f>SUM(E19:K19)</f>
        <v>179.75</v>
      </c>
      <c r="M19" s="126"/>
      <c r="N19" s="128">
        <v>17</v>
      </c>
      <c r="O19" s="129">
        <v>2022</v>
      </c>
      <c r="P19" s="130">
        <v>62.5</v>
      </c>
      <c r="Q19" s="131">
        <v>2023</v>
      </c>
      <c r="R19" s="132">
        <v>0</v>
      </c>
      <c r="S19" s="132">
        <v>0</v>
      </c>
      <c r="T19" s="132">
        <v>0</v>
      </c>
      <c r="U19" s="133">
        <f t="shared" si="1"/>
        <v>0</v>
      </c>
      <c r="V19" s="133">
        <v>0</v>
      </c>
      <c r="W19" s="134"/>
      <c r="X19" s="135"/>
      <c r="Y19" s="136">
        <v>16</v>
      </c>
      <c r="Z19" s="136">
        <v>10</v>
      </c>
      <c r="AA19" s="137">
        <f t="shared" si="2"/>
        <v>0.375</v>
      </c>
    </row>
    <row r="20" spans="1:27" x14ac:dyDescent="0.25">
      <c r="A20" s="143">
        <f t="shared" si="3"/>
        <v>13</v>
      </c>
      <c r="B20" s="138" t="s">
        <v>55</v>
      </c>
      <c r="C20" s="139" t="s">
        <v>56</v>
      </c>
      <c r="D20" s="140" t="s">
        <v>34</v>
      </c>
      <c r="E20" s="116" t="s">
        <v>7</v>
      </c>
      <c r="F20" s="117" t="s">
        <v>7</v>
      </c>
      <c r="G20" s="118" t="s">
        <v>7</v>
      </c>
      <c r="H20" s="119" t="s">
        <v>7</v>
      </c>
      <c r="I20" s="141">
        <v>110.25</v>
      </c>
      <c r="J20" s="121">
        <v>105</v>
      </c>
      <c r="K20" s="122"/>
      <c r="L20" s="125">
        <f>SUM(E20:K20)</f>
        <v>215.25</v>
      </c>
      <c r="M20" s="126"/>
      <c r="N20" s="128">
        <v>15.75</v>
      </c>
      <c r="O20" s="129">
        <v>2023</v>
      </c>
      <c r="P20" s="130">
        <v>46</v>
      </c>
      <c r="Q20" s="131">
        <v>2023</v>
      </c>
      <c r="R20" s="132">
        <v>0</v>
      </c>
      <c r="S20" s="132">
        <v>0</v>
      </c>
      <c r="T20" s="132">
        <v>0</v>
      </c>
      <c r="U20" s="133">
        <f t="shared" si="1"/>
        <v>0</v>
      </c>
      <c r="V20" s="133">
        <v>0</v>
      </c>
      <c r="W20" s="134"/>
      <c r="X20" s="135"/>
      <c r="Y20" s="136">
        <v>15</v>
      </c>
      <c r="Z20" s="136">
        <v>7</v>
      </c>
      <c r="AA20" s="137">
        <f t="shared" si="2"/>
        <v>0.53333333333333333</v>
      </c>
    </row>
    <row r="21" spans="1:27" x14ac:dyDescent="0.25">
      <c r="A21" s="143">
        <f t="shared" si="3"/>
        <v>14</v>
      </c>
      <c r="B21" s="113" t="s">
        <v>57</v>
      </c>
      <c r="C21" s="114" t="s">
        <v>58</v>
      </c>
      <c r="D21" s="115" t="s">
        <v>34</v>
      </c>
      <c r="E21" s="116" t="s">
        <v>7</v>
      </c>
      <c r="F21" s="117" t="s">
        <v>7</v>
      </c>
      <c r="G21" s="118" t="s">
        <v>7</v>
      </c>
      <c r="H21" s="119" t="s">
        <v>7</v>
      </c>
      <c r="I21" s="120" t="s">
        <v>7</v>
      </c>
      <c r="J21" s="121">
        <v>125.5</v>
      </c>
      <c r="K21" s="122"/>
      <c r="L21" s="125">
        <f>SUM(E21:K21)</f>
        <v>125.5</v>
      </c>
      <c r="M21" s="126"/>
      <c r="N21" s="128">
        <v>18</v>
      </c>
      <c r="O21" s="129">
        <v>2023</v>
      </c>
      <c r="P21" s="130">
        <v>78.25</v>
      </c>
      <c r="Q21" s="131">
        <v>2023</v>
      </c>
      <c r="R21" s="132">
        <v>0</v>
      </c>
      <c r="S21" s="132">
        <v>1</v>
      </c>
      <c r="T21" s="132">
        <v>0</v>
      </c>
      <c r="U21" s="133">
        <f t="shared" si="1"/>
        <v>1</v>
      </c>
      <c r="V21" s="133">
        <v>1</v>
      </c>
      <c r="W21" s="134"/>
      <c r="X21" s="135"/>
      <c r="Y21" s="136">
        <v>2</v>
      </c>
      <c r="Z21" s="136">
        <v>0</v>
      </c>
      <c r="AA21" s="137">
        <f t="shared" si="2"/>
        <v>1</v>
      </c>
    </row>
    <row r="22" spans="1:27" x14ac:dyDescent="0.25">
      <c r="A22" s="143">
        <f t="shared" si="3"/>
        <v>15</v>
      </c>
      <c r="B22" s="113" t="s">
        <v>59</v>
      </c>
      <c r="C22" s="114" t="s">
        <v>60</v>
      </c>
      <c r="D22" s="115" t="s">
        <v>34</v>
      </c>
      <c r="E22" s="186">
        <v>133</v>
      </c>
      <c r="F22" s="122">
        <v>26.5</v>
      </c>
      <c r="G22" s="123">
        <v>15.5</v>
      </c>
      <c r="H22" s="124">
        <v>76</v>
      </c>
      <c r="I22" s="141">
        <v>56.5</v>
      </c>
      <c r="J22" s="121">
        <v>77</v>
      </c>
      <c r="K22" s="122"/>
      <c r="L22" s="125">
        <f>SUM(E22:K22)</f>
        <v>384.5</v>
      </c>
      <c r="M22" s="126"/>
      <c r="N22" s="128">
        <v>18.75</v>
      </c>
      <c r="O22" s="129">
        <v>2018</v>
      </c>
      <c r="P22" s="130">
        <v>77</v>
      </c>
      <c r="Q22" s="131">
        <v>2023</v>
      </c>
      <c r="R22" s="132">
        <v>0</v>
      </c>
      <c r="S22" s="132">
        <v>2</v>
      </c>
      <c r="T22" s="132">
        <v>1</v>
      </c>
      <c r="U22" s="133">
        <f t="shared" si="1"/>
        <v>3</v>
      </c>
      <c r="V22" s="133">
        <v>0</v>
      </c>
      <c r="W22" s="134"/>
      <c r="X22" s="135"/>
      <c r="Y22" s="136">
        <v>17</v>
      </c>
      <c r="Z22" s="136">
        <v>6</v>
      </c>
      <c r="AA22" s="137">
        <f t="shared" si="2"/>
        <v>0.64705882352941169</v>
      </c>
    </row>
    <row r="23" spans="1:27" x14ac:dyDescent="0.25">
      <c r="A23" s="143">
        <f t="shared" si="3"/>
        <v>16</v>
      </c>
      <c r="B23" s="138" t="s">
        <v>61</v>
      </c>
      <c r="C23" s="139" t="s">
        <v>62</v>
      </c>
      <c r="D23" s="140" t="s">
        <v>34</v>
      </c>
      <c r="E23" s="116" t="s">
        <v>7</v>
      </c>
      <c r="F23" s="117" t="s">
        <v>7</v>
      </c>
      <c r="G23" s="123">
        <v>228</v>
      </c>
      <c r="H23" s="124">
        <v>397.25</v>
      </c>
      <c r="I23" s="187">
        <v>618.75</v>
      </c>
      <c r="J23" s="121">
        <v>141</v>
      </c>
      <c r="K23" s="122"/>
      <c r="L23" s="125">
        <f>SUM(E23:K23)</f>
        <v>1385</v>
      </c>
      <c r="M23" s="126"/>
      <c r="N23" s="128">
        <v>20.25</v>
      </c>
      <c r="O23" s="129">
        <v>2021</v>
      </c>
      <c r="P23" s="130">
        <v>89</v>
      </c>
      <c r="Q23" s="131">
        <v>2021</v>
      </c>
      <c r="R23" s="132">
        <v>6</v>
      </c>
      <c r="S23" s="132">
        <v>2</v>
      </c>
      <c r="T23" s="132">
        <v>2</v>
      </c>
      <c r="U23" s="133">
        <f t="shared" si="1"/>
        <v>10</v>
      </c>
      <c r="V23" s="133">
        <v>0</v>
      </c>
      <c r="W23" s="134">
        <v>1</v>
      </c>
      <c r="X23" s="135">
        <v>1</v>
      </c>
      <c r="Y23" s="136">
        <v>29</v>
      </c>
      <c r="Z23" s="136">
        <v>3</v>
      </c>
      <c r="AA23" s="137">
        <f t="shared" si="2"/>
        <v>0.89655172413793105</v>
      </c>
    </row>
    <row r="24" spans="1:27" x14ac:dyDescent="0.25">
      <c r="A24" s="143">
        <f t="shared" si="3"/>
        <v>17</v>
      </c>
      <c r="B24" s="138" t="s">
        <v>63</v>
      </c>
      <c r="C24" s="139" t="s">
        <v>64</v>
      </c>
      <c r="D24" s="140" t="s">
        <v>34</v>
      </c>
      <c r="E24" s="116" t="s">
        <v>7</v>
      </c>
      <c r="F24" s="117" t="s">
        <v>7</v>
      </c>
      <c r="G24" s="118" t="s">
        <v>7</v>
      </c>
      <c r="H24" s="124">
        <v>45.25</v>
      </c>
      <c r="I24" s="141">
        <v>63.5</v>
      </c>
      <c r="J24" s="121">
        <v>78.25</v>
      </c>
      <c r="K24" s="122"/>
      <c r="L24" s="125">
        <f>SUM(E24:K24)</f>
        <v>187</v>
      </c>
      <c r="M24" s="126"/>
      <c r="N24" s="128">
        <v>20</v>
      </c>
      <c r="O24" s="129">
        <v>2023</v>
      </c>
      <c r="P24" s="130">
        <v>58.25</v>
      </c>
      <c r="Q24" s="131">
        <v>2023</v>
      </c>
      <c r="R24" s="132">
        <v>0</v>
      </c>
      <c r="S24" s="132">
        <v>0</v>
      </c>
      <c r="T24" s="132">
        <v>0</v>
      </c>
      <c r="U24" s="133">
        <f t="shared" si="1"/>
        <v>0</v>
      </c>
      <c r="V24" s="133">
        <v>0</v>
      </c>
      <c r="W24" s="134"/>
      <c r="X24" s="135"/>
      <c r="Y24" s="136">
        <v>15</v>
      </c>
      <c r="Z24" s="136">
        <v>8</v>
      </c>
      <c r="AA24" s="137">
        <f t="shared" si="2"/>
        <v>0.46666666666666667</v>
      </c>
    </row>
    <row r="25" spans="1:27" x14ac:dyDescent="0.25">
      <c r="A25" s="143">
        <f t="shared" si="3"/>
        <v>18</v>
      </c>
      <c r="B25" s="113" t="s">
        <v>65</v>
      </c>
      <c r="C25" s="114" t="s">
        <v>66</v>
      </c>
      <c r="D25" s="115" t="s">
        <v>34</v>
      </c>
      <c r="E25" s="188" t="s">
        <v>7</v>
      </c>
      <c r="F25" s="189" t="s">
        <v>7</v>
      </c>
      <c r="G25" s="190" t="s">
        <v>7</v>
      </c>
      <c r="H25" s="191" t="s">
        <v>7</v>
      </c>
      <c r="I25" s="192" t="s">
        <v>7</v>
      </c>
      <c r="J25" s="188" t="s">
        <v>7</v>
      </c>
      <c r="K25" s="142"/>
      <c r="L25" s="125">
        <f>SUM(E25:K25)</f>
        <v>0</v>
      </c>
      <c r="M25" s="127"/>
      <c r="N25" s="128">
        <v>0</v>
      </c>
      <c r="O25" s="129">
        <v>2024</v>
      </c>
      <c r="P25" s="130">
        <v>0</v>
      </c>
      <c r="Q25" s="131">
        <v>2024</v>
      </c>
      <c r="R25" s="132">
        <v>0</v>
      </c>
      <c r="S25" s="132">
        <v>0</v>
      </c>
      <c r="T25" s="132">
        <v>0</v>
      </c>
      <c r="U25" s="133">
        <f t="shared" si="1"/>
        <v>0</v>
      </c>
      <c r="V25" s="133">
        <v>0</v>
      </c>
      <c r="W25" s="134"/>
      <c r="X25" s="135"/>
      <c r="Y25" s="136">
        <v>0</v>
      </c>
      <c r="Z25" s="136">
        <v>0</v>
      </c>
      <c r="AA25" s="137">
        <v>0</v>
      </c>
    </row>
    <row r="26" spans="1:27" x14ac:dyDescent="0.25">
      <c r="A26" s="143">
        <f t="shared" si="3"/>
        <v>19</v>
      </c>
      <c r="B26" s="138" t="s">
        <v>67</v>
      </c>
      <c r="C26" s="139" t="s">
        <v>68</v>
      </c>
      <c r="D26" s="140" t="s">
        <v>34</v>
      </c>
      <c r="E26" s="193">
        <v>12.75</v>
      </c>
      <c r="F26" s="122">
        <v>0</v>
      </c>
      <c r="G26" s="123">
        <v>142</v>
      </c>
      <c r="H26" s="124">
        <v>144.5</v>
      </c>
      <c r="I26" s="141">
        <v>149.75</v>
      </c>
      <c r="J26" s="121">
        <v>305.5</v>
      </c>
      <c r="K26" s="122"/>
      <c r="L26" s="125">
        <f>SUM(E26:K26)</f>
        <v>754.5</v>
      </c>
      <c r="M26" s="126"/>
      <c r="N26" s="128">
        <v>20</v>
      </c>
      <c r="O26" s="129">
        <v>2023</v>
      </c>
      <c r="P26" s="130">
        <v>85.75</v>
      </c>
      <c r="Q26" s="131">
        <v>2023</v>
      </c>
      <c r="R26" s="132">
        <v>1</v>
      </c>
      <c r="S26" s="132">
        <v>1</v>
      </c>
      <c r="T26" s="132">
        <v>0</v>
      </c>
      <c r="U26" s="133">
        <f t="shared" si="1"/>
        <v>2</v>
      </c>
      <c r="V26" s="133">
        <v>1</v>
      </c>
      <c r="W26" s="134"/>
      <c r="X26" s="135"/>
      <c r="Y26" s="136">
        <v>50</v>
      </c>
      <c r="Z26" s="136">
        <v>29</v>
      </c>
      <c r="AA26" s="137">
        <f t="shared" si="2"/>
        <v>0.42000000000000004</v>
      </c>
    </row>
    <row r="27" spans="1:27" ht="15.75" thickBot="1" x14ac:dyDescent="0.3">
      <c r="A27" s="194">
        <f t="shared" si="3"/>
        <v>20</v>
      </c>
      <c r="B27" s="195" t="s">
        <v>69</v>
      </c>
      <c r="C27" s="196" t="s">
        <v>70</v>
      </c>
      <c r="D27" s="197" t="s">
        <v>34</v>
      </c>
      <c r="E27" s="198" t="s">
        <v>7</v>
      </c>
      <c r="F27" s="199" t="s">
        <v>7</v>
      </c>
      <c r="G27" s="200" t="s">
        <v>7</v>
      </c>
      <c r="H27" s="201">
        <v>107.75</v>
      </c>
      <c r="I27" s="202">
        <v>76.25</v>
      </c>
      <c r="J27" s="203">
        <v>255.75</v>
      </c>
      <c r="K27" s="204"/>
      <c r="L27" s="206">
        <f>SUM(E27:K27)</f>
        <v>439.75</v>
      </c>
      <c r="M27" s="207"/>
      <c r="N27" s="208">
        <v>20</v>
      </c>
      <c r="O27" s="209">
        <v>2021</v>
      </c>
      <c r="P27" s="210">
        <v>73.5</v>
      </c>
      <c r="Q27" s="211">
        <v>2023</v>
      </c>
      <c r="R27" s="212">
        <v>1</v>
      </c>
      <c r="S27" s="212">
        <v>0</v>
      </c>
      <c r="T27" s="212">
        <v>0</v>
      </c>
      <c r="U27" s="213">
        <f t="shared" si="1"/>
        <v>1</v>
      </c>
      <c r="V27" s="213">
        <v>1</v>
      </c>
      <c r="W27" s="214"/>
      <c r="X27" s="215"/>
      <c r="Y27" s="216">
        <v>29</v>
      </c>
      <c r="Z27" s="216">
        <v>15</v>
      </c>
      <c r="AA27" s="217">
        <f t="shared" si="2"/>
        <v>0.48275862068965514</v>
      </c>
    </row>
    <row r="28" spans="1:27" x14ac:dyDescent="0.25">
      <c r="A28" s="167">
        <f t="shared" si="3"/>
        <v>21</v>
      </c>
      <c r="B28" s="138" t="s">
        <v>71</v>
      </c>
      <c r="C28" s="139" t="s">
        <v>72</v>
      </c>
      <c r="D28" s="168" t="s">
        <v>34</v>
      </c>
      <c r="E28" s="218">
        <v>71.5</v>
      </c>
      <c r="F28" s="219">
        <v>184.75</v>
      </c>
      <c r="G28" s="220">
        <v>127</v>
      </c>
      <c r="H28" s="172">
        <v>163</v>
      </c>
      <c r="I28" s="173">
        <v>147</v>
      </c>
      <c r="J28" s="174">
        <v>108.75</v>
      </c>
      <c r="K28" s="219"/>
      <c r="L28" s="176">
        <f>SUM(E28:K28)</f>
        <v>802</v>
      </c>
      <c r="M28" s="178"/>
      <c r="N28" s="179">
        <v>18.75</v>
      </c>
      <c r="O28" s="103">
        <v>2022</v>
      </c>
      <c r="P28" s="104">
        <v>79.5</v>
      </c>
      <c r="Q28" s="180">
        <v>2022</v>
      </c>
      <c r="R28" s="181">
        <v>2</v>
      </c>
      <c r="S28" s="181">
        <v>1</v>
      </c>
      <c r="T28" s="181">
        <v>0</v>
      </c>
      <c r="U28" s="221">
        <f t="shared" si="1"/>
        <v>3</v>
      </c>
      <c r="V28" s="221">
        <v>1</v>
      </c>
      <c r="W28" s="182"/>
      <c r="X28" s="183"/>
      <c r="Y28" s="184">
        <v>41</v>
      </c>
      <c r="Z28" s="184">
        <v>16</v>
      </c>
      <c r="AA28" s="185">
        <f t="shared" si="2"/>
        <v>0.6097560975609756</v>
      </c>
    </row>
    <row r="29" spans="1:27" x14ac:dyDescent="0.25">
      <c r="A29" s="143">
        <f t="shared" si="3"/>
        <v>22</v>
      </c>
      <c r="B29" s="113" t="s">
        <v>73</v>
      </c>
      <c r="C29" s="114" t="s">
        <v>74</v>
      </c>
      <c r="D29" s="115"/>
      <c r="E29" s="222">
        <v>342.75</v>
      </c>
      <c r="F29" s="122">
        <v>445</v>
      </c>
      <c r="G29" s="123">
        <v>310.5</v>
      </c>
      <c r="H29" s="124">
        <v>244.25</v>
      </c>
      <c r="I29" s="141">
        <v>380.5</v>
      </c>
      <c r="J29" s="222">
        <v>573.75</v>
      </c>
      <c r="K29" s="122"/>
      <c r="L29" s="125">
        <f>SUM(E29:K29)</f>
        <v>2296.75</v>
      </c>
      <c r="M29" s="126"/>
      <c r="N29" s="128">
        <v>19.25</v>
      </c>
      <c r="O29" s="129">
        <v>2018</v>
      </c>
      <c r="P29" s="130">
        <v>88.25</v>
      </c>
      <c r="Q29" s="131">
        <v>2023</v>
      </c>
      <c r="R29" s="132">
        <v>5</v>
      </c>
      <c r="S29" s="132">
        <v>7</v>
      </c>
      <c r="T29" s="132">
        <v>6</v>
      </c>
      <c r="U29" s="133">
        <f t="shared" si="1"/>
        <v>18</v>
      </c>
      <c r="V29" s="133">
        <v>2</v>
      </c>
      <c r="W29" s="134">
        <v>1</v>
      </c>
      <c r="X29" s="135">
        <v>1</v>
      </c>
      <c r="Y29" s="136">
        <v>64</v>
      </c>
      <c r="Z29" s="136">
        <v>11</v>
      </c>
      <c r="AA29" s="137">
        <f t="shared" si="2"/>
        <v>0.828125</v>
      </c>
    </row>
    <row r="30" spans="1:27" x14ac:dyDescent="0.25">
      <c r="A30" s="143">
        <f t="shared" si="3"/>
        <v>23</v>
      </c>
      <c r="B30" s="113" t="s">
        <v>73</v>
      </c>
      <c r="C30" s="114" t="s">
        <v>75</v>
      </c>
      <c r="D30" s="115" t="s">
        <v>34</v>
      </c>
      <c r="E30" s="186">
        <v>106.5</v>
      </c>
      <c r="F30" s="122">
        <v>56.25</v>
      </c>
      <c r="G30" s="123">
        <v>149</v>
      </c>
      <c r="H30" s="124">
        <v>249.25</v>
      </c>
      <c r="I30" s="141">
        <v>90</v>
      </c>
      <c r="J30" s="121">
        <v>250.5</v>
      </c>
      <c r="K30" s="122"/>
      <c r="L30" s="125">
        <f>SUM(E30:K30)</f>
        <v>901.5</v>
      </c>
      <c r="M30" s="126"/>
      <c r="N30" s="128">
        <v>20.75</v>
      </c>
      <c r="O30" s="223">
        <v>2018</v>
      </c>
      <c r="P30" s="130">
        <v>83.75</v>
      </c>
      <c r="Q30" s="131">
        <v>2021</v>
      </c>
      <c r="R30" s="132">
        <v>0</v>
      </c>
      <c r="S30" s="132">
        <v>0</v>
      </c>
      <c r="T30" s="132">
        <v>2</v>
      </c>
      <c r="U30" s="133">
        <f t="shared" si="1"/>
        <v>2</v>
      </c>
      <c r="V30" s="133">
        <v>2</v>
      </c>
      <c r="W30" s="134"/>
      <c r="X30" s="135"/>
      <c r="Y30" s="136">
        <v>47</v>
      </c>
      <c r="Z30" s="136">
        <v>16</v>
      </c>
      <c r="AA30" s="137">
        <f t="shared" si="2"/>
        <v>0.65957446808510634</v>
      </c>
    </row>
    <row r="31" spans="1:27" x14ac:dyDescent="0.25">
      <c r="A31" s="143">
        <f t="shared" si="3"/>
        <v>24</v>
      </c>
      <c r="B31" s="113" t="s">
        <v>73</v>
      </c>
      <c r="C31" s="114" t="s">
        <v>76</v>
      </c>
      <c r="D31" s="115" t="s">
        <v>34</v>
      </c>
      <c r="E31" s="116" t="s">
        <v>7</v>
      </c>
      <c r="F31" s="117" t="s">
        <v>7</v>
      </c>
      <c r="G31" s="118" t="s">
        <v>7</v>
      </c>
      <c r="H31" s="119" t="s">
        <v>7</v>
      </c>
      <c r="I31" s="120" t="s">
        <v>7</v>
      </c>
      <c r="J31" s="121">
        <v>64.75</v>
      </c>
      <c r="K31" s="122"/>
      <c r="L31" s="125">
        <f>SUM(E31:K31)</f>
        <v>64.75</v>
      </c>
      <c r="M31" s="126"/>
      <c r="N31" s="128">
        <v>19</v>
      </c>
      <c r="O31" s="129">
        <v>2023</v>
      </c>
      <c r="P31" s="130">
        <v>64.75</v>
      </c>
      <c r="Q31" s="131">
        <v>2023</v>
      </c>
      <c r="R31" s="132">
        <v>0</v>
      </c>
      <c r="S31" s="132">
        <v>0</v>
      </c>
      <c r="T31" s="132">
        <v>0</v>
      </c>
      <c r="U31" s="133">
        <f t="shared" si="1"/>
        <v>0</v>
      </c>
      <c r="V31" s="133">
        <v>0</v>
      </c>
      <c r="W31" s="134"/>
      <c r="X31" s="135"/>
      <c r="Y31" s="136">
        <v>1</v>
      </c>
      <c r="Z31" s="136">
        <v>0</v>
      </c>
      <c r="AA31" s="137">
        <f t="shared" si="2"/>
        <v>1</v>
      </c>
    </row>
    <row r="32" spans="1:27" x14ac:dyDescent="0.25">
      <c r="A32" s="143">
        <f t="shared" si="3"/>
        <v>25</v>
      </c>
      <c r="B32" s="113" t="s">
        <v>73</v>
      </c>
      <c r="C32" s="114" t="s">
        <v>77</v>
      </c>
      <c r="D32" s="115" t="s">
        <v>34</v>
      </c>
      <c r="E32" s="116" t="s">
        <v>7</v>
      </c>
      <c r="F32" s="117" t="s">
        <v>7</v>
      </c>
      <c r="G32" s="118" t="s">
        <v>7</v>
      </c>
      <c r="H32" s="119" t="s">
        <v>7</v>
      </c>
      <c r="I32" s="120" t="s">
        <v>7</v>
      </c>
      <c r="J32" s="116" t="s">
        <v>7</v>
      </c>
      <c r="K32" s="122"/>
      <c r="L32" s="125">
        <f>SUM(E32:K32)</f>
        <v>0</v>
      </c>
      <c r="M32" s="126"/>
      <c r="N32" s="128">
        <v>0</v>
      </c>
      <c r="O32" s="129">
        <v>2024</v>
      </c>
      <c r="P32" s="130">
        <v>0</v>
      </c>
      <c r="Q32" s="131">
        <v>2024</v>
      </c>
      <c r="R32" s="132">
        <v>0</v>
      </c>
      <c r="S32" s="132">
        <v>0</v>
      </c>
      <c r="T32" s="132">
        <v>0</v>
      </c>
      <c r="U32" s="133">
        <f t="shared" si="1"/>
        <v>0</v>
      </c>
      <c r="V32" s="133">
        <v>0</v>
      </c>
      <c r="W32" s="134"/>
      <c r="X32" s="135"/>
      <c r="Y32" s="136">
        <v>0</v>
      </c>
      <c r="Z32" s="136">
        <v>0</v>
      </c>
      <c r="AA32" s="137">
        <v>0</v>
      </c>
    </row>
    <row r="33" spans="1:27" x14ac:dyDescent="0.25">
      <c r="A33" s="143">
        <f>+A32 + 1</f>
        <v>26</v>
      </c>
      <c r="B33" s="138" t="s">
        <v>78</v>
      </c>
      <c r="C33" s="139" t="s">
        <v>79</v>
      </c>
      <c r="D33" s="140" t="s">
        <v>34</v>
      </c>
      <c r="E33" s="116" t="s">
        <v>7</v>
      </c>
      <c r="F33" s="117" t="s">
        <v>7</v>
      </c>
      <c r="G33" s="118" t="s">
        <v>7</v>
      </c>
      <c r="H33" s="224">
        <v>13.5</v>
      </c>
      <c r="I33" s="120" t="s">
        <v>7</v>
      </c>
      <c r="J33" s="116" t="s">
        <v>7</v>
      </c>
      <c r="K33" s="122"/>
      <c r="L33" s="125">
        <f>SUM(E33:K33)</f>
        <v>13.5</v>
      </c>
      <c r="M33" s="126"/>
      <c r="N33" s="128">
        <v>13.5</v>
      </c>
      <c r="O33" s="129">
        <v>2021</v>
      </c>
      <c r="P33" s="130">
        <v>13.5</v>
      </c>
      <c r="Q33" s="131">
        <v>2021</v>
      </c>
      <c r="R33" s="132">
        <v>0</v>
      </c>
      <c r="S33" s="132">
        <v>0</v>
      </c>
      <c r="T33" s="132">
        <v>0</v>
      </c>
      <c r="U33" s="133">
        <f t="shared" si="1"/>
        <v>0</v>
      </c>
      <c r="V33" s="133">
        <v>0</v>
      </c>
      <c r="W33" s="134"/>
      <c r="X33" s="135"/>
      <c r="Y33" s="136">
        <v>1</v>
      </c>
      <c r="Z33" s="136">
        <v>0</v>
      </c>
      <c r="AA33" s="137">
        <f t="shared" si="2"/>
        <v>1</v>
      </c>
    </row>
    <row r="34" spans="1:27" x14ac:dyDescent="0.25">
      <c r="A34" s="143">
        <f t="shared" si="3"/>
        <v>27</v>
      </c>
      <c r="B34" s="113" t="s">
        <v>80</v>
      </c>
      <c r="C34" s="114" t="s">
        <v>76</v>
      </c>
      <c r="D34" s="115" t="s">
        <v>34</v>
      </c>
      <c r="E34" s="116" t="s">
        <v>7</v>
      </c>
      <c r="F34" s="117" t="s">
        <v>7</v>
      </c>
      <c r="G34" s="118" t="s">
        <v>7</v>
      </c>
      <c r="H34" s="119" t="s">
        <v>7</v>
      </c>
      <c r="I34" s="120" t="s">
        <v>7</v>
      </c>
      <c r="J34" s="121">
        <v>178.75</v>
      </c>
      <c r="K34" s="122"/>
      <c r="L34" s="125">
        <f>SUM(E34:K34)</f>
        <v>178.75</v>
      </c>
      <c r="M34" s="126"/>
      <c r="N34" s="128">
        <v>18.25</v>
      </c>
      <c r="O34" s="129">
        <v>2023</v>
      </c>
      <c r="P34" s="130">
        <v>75.75</v>
      </c>
      <c r="Q34" s="131">
        <v>2023</v>
      </c>
      <c r="R34" s="132">
        <v>0</v>
      </c>
      <c r="S34" s="132">
        <v>0</v>
      </c>
      <c r="T34" s="132">
        <v>0</v>
      </c>
      <c r="U34" s="133">
        <f t="shared" si="1"/>
        <v>0</v>
      </c>
      <c r="V34" s="133">
        <v>0</v>
      </c>
      <c r="W34" s="134"/>
      <c r="X34" s="135"/>
      <c r="Y34" s="136">
        <v>3</v>
      </c>
      <c r="Z34" s="136">
        <v>0</v>
      </c>
      <c r="AA34" s="137">
        <f t="shared" si="2"/>
        <v>1</v>
      </c>
    </row>
    <row r="35" spans="1:27" x14ac:dyDescent="0.25">
      <c r="A35" s="143">
        <f t="shared" si="3"/>
        <v>28</v>
      </c>
      <c r="B35" s="113" t="s">
        <v>81</v>
      </c>
      <c r="C35" s="114" t="s">
        <v>82</v>
      </c>
      <c r="D35" s="115" t="s">
        <v>34</v>
      </c>
      <c r="E35" s="116" t="s">
        <v>7</v>
      </c>
      <c r="F35" s="117" t="s">
        <v>7</v>
      </c>
      <c r="G35" s="118" t="s">
        <v>7</v>
      </c>
      <c r="H35" s="119" t="s">
        <v>7</v>
      </c>
      <c r="I35" s="120">
        <v>159.25</v>
      </c>
      <c r="J35" s="225">
        <v>92.25</v>
      </c>
      <c r="K35" s="122"/>
      <c r="L35" s="125">
        <f>SUM(E35:K35)</f>
        <v>251.5</v>
      </c>
      <c r="M35" s="126"/>
      <c r="N35" s="128">
        <v>17.5</v>
      </c>
      <c r="O35" s="129">
        <v>2023</v>
      </c>
      <c r="P35" s="130">
        <v>78</v>
      </c>
      <c r="Q35" s="131">
        <v>2023</v>
      </c>
      <c r="R35" s="132">
        <v>0</v>
      </c>
      <c r="S35" s="132">
        <v>0</v>
      </c>
      <c r="T35" s="132">
        <v>0</v>
      </c>
      <c r="U35" s="133">
        <f t="shared" si="1"/>
        <v>0</v>
      </c>
      <c r="V35" s="133">
        <v>0</v>
      </c>
      <c r="W35" s="134"/>
      <c r="X35" s="135"/>
      <c r="Y35" s="136">
        <v>8</v>
      </c>
      <c r="Z35" s="136">
        <v>1</v>
      </c>
      <c r="AA35" s="137">
        <f t="shared" si="2"/>
        <v>0.875</v>
      </c>
    </row>
    <row r="36" spans="1:27" x14ac:dyDescent="0.25">
      <c r="A36" s="143">
        <f t="shared" si="3"/>
        <v>29</v>
      </c>
      <c r="B36" s="138" t="s">
        <v>83</v>
      </c>
      <c r="C36" s="139" t="s">
        <v>84</v>
      </c>
      <c r="D36" s="140" t="s">
        <v>34</v>
      </c>
      <c r="E36" s="116" t="s">
        <v>7</v>
      </c>
      <c r="F36" s="117" t="s">
        <v>7</v>
      </c>
      <c r="G36" s="123">
        <v>49.75</v>
      </c>
      <c r="H36" s="124">
        <v>14</v>
      </c>
      <c r="I36" s="141">
        <v>19</v>
      </c>
      <c r="J36" s="121">
        <v>70.5</v>
      </c>
      <c r="K36" s="122"/>
      <c r="L36" s="125">
        <f>SUM(E36:K36)</f>
        <v>153.25</v>
      </c>
      <c r="M36" s="126"/>
      <c r="N36" s="128">
        <v>19</v>
      </c>
      <c r="O36" s="129">
        <v>2022</v>
      </c>
      <c r="P36" s="130">
        <v>40.25</v>
      </c>
      <c r="Q36" s="131">
        <v>2023</v>
      </c>
      <c r="R36" s="132">
        <v>0</v>
      </c>
      <c r="S36" s="132">
        <v>0</v>
      </c>
      <c r="T36" s="132">
        <v>0</v>
      </c>
      <c r="U36" s="133">
        <f t="shared" si="1"/>
        <v>0</v>
      </c>
      <c r="V36" s="133">
        <v>0</v>
      </c>
      <c r="W36" s="134"/>
      <c r="X36" s="135"/>
      <c r="Y36" s="136">
        <v>16</v>
      </c>
      <c r="Z36" s="136">
        <v>10</v>
      </c>
      <c r="AA36" s="137">
        <f t="shared" si="2"/>
        <v>0.375</v>
      </c>
    </row>
    <row r="37" spans="1:27" ht="15.75" thickBot="1" x14ac:dyDescent="0.3">
      <c r="A37" s="194">
        <f t="shared" si="3"/>
        <v>30</v>
      </c>
      <c r="B37" s="195" t="s">
        <v>85</v>
      </c>
      <c r="C37" s="196" t="s">
        <v>86</v>
      </c>
      <c r="D37" s="197" t="s">
        <v>34</v>
      </c>
      <c r="E37" s="198" t="s">
        <v>7</v>
      </c>
      <c r="F37" s="226" t="s">
        <v>7</v>
      </c>
      <c r="G37" s="227" t="s">
        <v>7</v>
      </c>
      <c r="H37" s="228" t="s">
        <v>7</v>
      </c>
      <c r="I37" s="229" t="s">
        <v>7</v>
      </c>
      <c r="J37" s="230">
        <v>0</v>
      </c>
      <c r="K37" s="204"/>
      <c r="L37" s="206">
        <f>SUM(E37:K37)</f>
        <v>0</v>
      </c>
      <c r="M37" s="207"/>
      <c r="N37" s="208">
        <v>0</v>
      </c>
      <c r="O37" s="209">
        <v>2023</v>
      </c>
      <c r="P37" s="210">
        <v>0</v>
      </c>
      <c r="Q37" s="211">
        <v>2023</v>
      </c>
      <c r="R37" s="212">
        <v>0</v>
      </c>
      <c r="S37" s="212">
        <v>0</v>
      </c>
      <c r="T37" s="212">
        <v>0</v>
      </c>
      <c r="U37" s="213">
        <f t="shared" si="1"/>
        <v>0</v>
      </c>
      <c r="V37" s="213">
        <v>0</v>
      </c>
      <c r="W37" s="214"/>
      <c r="X37" s="215"/>
      <c r="Y37" s="216">
        <v>1</v>
      </c>
      <c r="Z37" s="216">
        <v>0</v>
      </c>
      <c r="AA37" s="217">
        <f t="shared" si="2"/>
        <v>1</v>
      </c>
    </row>
    <row r="38" spans="1:27" x14ac:dyDescent="0.25">
      <c r="A38" s="33">
        <f>+A37 + 1</f>
        <v>31</v>
      </c>
      <c r="B38" s="138" t="s">
        <v>87</v>
      </c>
      <c r="C38" s="139" t="s">
        <v>88</v>
      </c>
      <c r="D38" s="168" t="s">
        <v>34</v>
      </c>
      <c r="E38" s="93" t="s">
        <v>7</v>
      </c>
      <c r="F38" s="231">
        <v>543.25</v>
      </c>
      <c r="G38" s="232">
        <v>366.25</v>
      </c>
      <c r="H38" s="233">
        <v>324.75</v>
      </c>
      <c r="I38" s="97">
        <v>478.5</v>
      </c>
      <c r="J38" s="98">
        <v>296.5</v>
      </c>
      <c r="K38" s="234"/>
      <c r="L38" s="100">
        <f>SUM(E38:K38)</f>
        <v>2009.25</v>
      </c>
      <c r="M38" s="235"/>
      <c r="N38" s="102">
        <v>19.5</v>
      </c>
      <c r="O38" s="103">
        <v>2020</v>
      </c>
      <c r="P38" s="104">
        <v>83.75</v>
      </c>
      <c r="Q38" s="105">
        <v>2020</v>
      </c>
      <c r="R38" s="106">
        <v>5</v>
      </c>
      <c r="S38" s="106">
        <v>3</v>
      </c>
      <c r="T38" s="106">
        <v>6</v>
      </c>
      <c r="U38" s="107">
        <f t="shared" si="1"/>
        <v>14</v>
      </c>
      <c r="V38" s="107">
        <v>0</v>
      </c>
      <c r="W38" s="108"/>
      <c r="X38" s="109">
        <v>1</v>
      </c>
      <c r="Y38" s="110">
        <v>45</v>
      </c>
      <c r="Z38" s="110">
        <v>6</v>
      </c>
      <c r="AA38" s="111">
        <f t="shared" si="2"/>
        <v>0.8666666666666667</v>
      </c>
    </row>
    <row r="39" spans="1:27" x14ac:dyDescent="0.25">
      <c r="A39" s="112">
        <f t="shared" si="3"/>
        <v>32</v>
      </c>
      <c r="B39" s="138" t="s">
        <v>89</v>
      </c>
      <c r="C39" s="139" t="s">
        <v>90</v>
      </c>
      <c r="D39" s="140" t="s">
        <v>34</v>
      </c>
      <c r="E39" s="116" t="s">
        <v>7</v>
      </c>
      <c r="F39" s="122">
        <v>385</v>
      </c>
      <c r="G39" s="123">
        <v>325</v>
      </c>
      <c r="H39" s="124">
        <v>237.25</v>
      </c>
      <c r="I39" s="141">
        <v>174.75</v>
      </c>
      <c r="J39" s="121">
        <v>60.5</v>
      </c>
      <c r="K39" s="122"/>
      <c r="L39" s="125">
        <f>SUM(E39:K39)</f>
        <v>1182.5</v>
      </c>
      <c r="M39" s="126"/>
      <c r="N39" s="128">
        <v>19.75</v>
      </c>
      <c r="O39" s="129">
        <v>2023</v>
      </c>
      <c r="P39" s="130">
        <v>84.5</v>
      </c>
      <c r="Q39" s="131">
        <v>2020</v>
      </c>
      <c r="R39" s="132">
        <v>2</v>
      </c>
      <c r="S39" s="132">
        <v>1</v>
      </c>
      <c r="T39" s="132">
        <v>2</v>
      </c>
      <c r="U39" s="133">
        <f t="shared" si="1"/>
        <v>5</v>
      </c>
      <c r="V39" s="133">
        <v>2</v>
      </c>
      <c r="W39" s="134"/>
      <c r="X39" s="135"/>
      <c r="Y39" s="136">
        <v>42</v>
      </c>
      <c r="Z39" s="136">
        <v>13</v>
      </c>
      <c r="AA39" s="137">
        <f t="shared" si="2"/>
        <v>0.69047619047619047</v>
      </c>
    </row>
    <row r="40" spans="1:27" x14ac:dyDescent="0.25">
      <c r="A40" s="112">
        <f t="shared" si="3"/>
        <v>33</v>
      </c>
      <c r="B40" s="113" t="s">
        <v>91</v>
      </c>
      <c r="C40" s="114" t="s">
        <v>92</v>
      </c>
      <c r="D40" s="115" t="s">
        <v>34</v>
      </c>
      <c r="E40" s="193">
        <v>33.25</v>
      </c>
      <c r="F40" s="122">
        <v>277.75</v>
      </c>
      <c r="G40" s="123">
        <v>252</v>
      </c>
      <c r="H40" s="124">
        <v>331</v>
      </c>
      <c r="I40" s="141">
        <v>290.5</v>
      </c>
      <c r="J40" s="121">
        <v>249</v>
      </c>
      <c r="K40" s="122"/>
      <c r="L40" s="125">
        <f>SUM(E40:K40)</f>
        <v>1433.5</v>
      </c>
      <c r="M40" s="126"/>
      <c r="N40" s="128">
        <v>20.25</v>
      </c>
      <c r="O40" s="129">
        <v>2023</v>
      </c>
      <c r="P40" s="130">
        <v>92.75</v>
      </c>
      <c r="Q40" s="131">
        <v>2021</v>
      </c>
      <c r="R40" s="132">
        <v>4</v>
      </c>
      <c r="S40" s="132">
        <v>3</v>
      </c>
      <c r="T40" s="132">
        <v>1</v>
      </c>
      <c r="U40" s="133">
        <f t="shared" ref="U40:U57" si="4">SUM(R40:T40)</f>
        <v>8</v>
      </c>
      <c r="V40" s="133">
        <v>4</v>
      </c>
      <c r="W40" s="134">
        <v>1</v>
      </c>
      <c r="X40" s="135"/>
      <c r="Y40" s="136">
        <v>47</v>
      </c>
      <c r="Z40" s="136">
        <v>14</v>
      </c>
      <c r="AA40" s="137">
        <f t="shared" si="2"/>
        <v>0.7021276595744681</v>
      </c>
    </row>
    <row r="41" spans="1:27" x14ac:dyDescent="0.25">
      <c r="A41" s="112">
        <f t="shared" si="3"/>
        <v>34</v>
      </c>
      <c r="B41" s="113" t="s">
        <v>91</v>
      </c>
      <c r="C41" s="114" t="s">
        <v>93</v>
      </c>
      <c r="D41" s="115" t="s">
        <v>34</v>
      </c>
      <c r="E41" s="193">
        <v>127.25</v>
      </c>
      <c r="F41" s="122">
        <v>132.75</v>
      </c>
      <c r="G41" s="123">
        <v>290.75</v>
      </c>
      <c r="H41" s="124">
        <v>157.75</v>
      </c>
      <c r="I41" s="141">
        <v>169.75</v>
      </c>
      <c r="J41" s="121">
        <v>190</v>
      </c>
      <c r="K41" s="122"/>
      <c r="L41" s="125">
        <f>SUM(E41:K41)</f>
        <v>1068.25</v>
      </c>
      <c r="M41" s="126"/>
      <c r="N41" s="128">
        <v>20</v>
      </c>
      <c r="O41" s="129">
        <v>2020</v>
      </c>
      <c r="P41" s="130">
        <v>71.75</v>
      </c>
      <c r="Q41" s="131">
        <v>2021</v>
      </c>
      <c r="R41" s="132">
        <v>0</v>
      </c>
      <c r="S41" s="132">
        <v>1</v>
      </c>
      <c r="T41" s="132">
        <v>1</v>
      </c>
      <c r="U41" s="133">
        <f t="shared" si="4"/>
        <v>2</v>
      </c>
      <c r="V41" s="133">
        <v>3</v>
      </c>
      <c r="W41" s="134"/>
      <c r="X41" s="135"/>
      <c r="Y41" s="136">
        <v>46</v>
      </c>
      <c r="Z41" s="136">
        <v>15</v>
      </c>
      <c r="AA41" s="137">
        <f t="shared" si="2"/>
        <v>0.67391304347826086</v>
      </c>
    </row>
    <row r="42" spans="1:27" x14ac:dyDescent="0.25">
      <c r="A42" s="112">
        <f t="shared" si="3"/>
        <v>35</v>
      </c>
      <c r="B42" s="113" t="s">
        <v>94</v>
      </c>
      <c r="C42" s="114" t="s">
        <v>95</v>
      </c>
      <c r="D42" s="115" t="s">
        <v>34</v>
      </c>
      <c r="E42" s="116" t="s">
        <v>7</v>
      </c>
      <c r="F42" s="117" t="s">
        <v>7</v>
      </c>
      <c r="G42" s="118" t="s">
        <v>7</v>
      </c>
      <c r="H42" s="119" t="s">
        <v>7</v>
      </c>
      <c r="I42" s="120" t="s">
        <v>7</v>
      </c>
      <c r="J42" s="116" t="s">
        <v>7</v>
      </c>
      <c r="K42" s="122"/>
      <c r="L42" s="125">
        <f>SUM(E42:K42)</f>
        <v>0</v>
      </c>
      <c r="M42" s="126"/>
      <c r="N42" s="128">
        <v>0</v>
      </c>
      <c r="O42" s="129">
        <v>2024</v>
      </c>
      <c r="P42" s="130">
        <v>0</v>
      </c>
      <c r="Q42" s="131">
        <v>2024</v>
      </c>
      <c r="R42" s="132">
        <v>0</v>
      </c>
      <c r="S42" s="132">
        <v>0</v>
      </c>
      <c r="T42" s="132">
        <v>0</v>
      </c>
      <c r="U42" s="133">
        <f t="shared" si="4"/>
        <v>0</v>
      </c>
      <c r="V42" s="133">
        <v>0</v>
      </c>
      <c r="W42" s="134"/>
      <c r="X42" s="135"/>
      <c r="Y42" s="136">
        <v>0</v>
      </c>
      <c r="Z42" s="136">
        <v>0</v>
      </c>
      <c r="AA42" s="137">
        <v>0</v>
      </c>
    </row>
    <row r="43" spans="1:27" x14ac:dyDescent="0.25">
      <c r="A43" s="112">
        <f t="shared" si="3"/>
        <v>36</v>
      </c>
      <c r="B43" s="113" t="s">
        <v>96</v>
      </c>
      <c r="C43" s="114" t="s">
        <v>97</v>
      </c>
      <c r="D43" s="115" t="s">
        <v>34</v>
      </c>
      <c r="E43" s="193">
        <v>203.75</v>
      </c>
      <c r="F43" s="122">
        <v>194</v>
      </c>
      <c r="G43" s="123">
        <v>55.75</v>
      </c>
      <c r="H43" s="124">
        <v>104.75</v>
      </c>
      <c r="I43" s="141">
        <v>12</v>
      </c>
      <c r="J43" s="116" t="s">
        <v>7</v>
      </c>
      <c r="K43" s="122"/>
      <c r="L43" s="125">
        <f>SUM(E43:K43)</f>
        <v>570.25</v>
      </c>
      <c r="M43" s="126"/>
      <c r="N43" s="128">
        <v>18.75</v>
      </c>
      <c r="O43" s="129">
        <v>2018</v>
      </c>
      <c r="P43" s="130">
        <v>71.5</v>
      </c>
      <c r="Q43" s="131">
        <v>2021</v>
      </c>
      <c r="R43" s="132">
        <v>1</v>
      </c>
      <c r="S43" s="132">
        <v>0</v>
      </c>
      <c r="T43" s="132">
        <v>1</v>
      </c>
      <c r="U43" s="133">
        <f t="shared" si="4"/>
        <v>2</v>
      </c>
      <c r="V43" s="133">
        <v>1</v>
      </c>
      <c r="W43" s="134"/>
      <c r="X43" s="135"/>
      <c r="Y43" s="136">
        <v>32</v>
      </c>
      <c r="Z43" s="136">
        <v>13</v>
      </c>
      <c r="AA43" s="137">
        <f t="shared" si="2"/>
        <v>0.59375</v>
      </c>
    </row>
    <row r="44" spans="1:27" x14ac:dyDescent="0.25">
      <c r="A44" s="143">
        <f t="shared" si="3"/>
        <v>37</v>
      </c>
      <c r="B44" s="113" t="s">
        <v>98</v>
      </c>
      <c r="C44" s="114" t="s">
        <v>99</v>
      </c>
      <c r="D44" s="115" t="s">
        <v>34</v>
      </c>
      <c r="E44" s="116" t="s">
        <v>7</v>
      </c>
      <c r="F44" s="117" t="s">
        <v>7</v>
      </c>
      <c r="G44" s="118" t="s">
        <v>7</v>
      </c>
      <c r="H44" s="119" t="s">
        <v>7</v>
      </c>
      <c r="I44" s="120" t="s">
        <v>7</v>
      </c>
      <c r="J44" s="121">
        <v>327.25</v>
      </c>
      <c r="K44" s="122"/>
      <c r="L44" s="125">
        <f>SUM(E44:K44)</f>
        <v>327.25</v>
      </c>
      <c r="M44" s="126"/>
      <c r="N44" s="128">
        <v>19</v>
      </c>
      <c r="O44" s="129">
        <v>2023</v>
      </c>
      <c r="P44" s="130">
        <v>88.5</v>
      </c>
      <c r="Q44" s="131">
        <v>2023</v>
      </c>
      <c r="R44" s="132">
        <v>0</v>
      </c>
      <c r="S44" s="132">
        <v>1</v>
      </c>
      <c r="T44" s="132">
        <v>0</v>
      </c>
      <c r="U44" s="133">
        <f t="shared" si="4"/>
        <v>1</v>
      </c>
      <c r="V44" s="133">
        <v>0</v>
      </c>
      <c r="W44" s="134"/>
      <c r="X44" s="135"/>
      <c r="Y44" s="136">
        <v>9</v>
      </c>
      <c r="Z44" s="136">
        <v>2</v>
      </c>
      <c r="AA44" s="137">
        <f t="shared" si="2"/>
        <v>0.77777777777777779</v>
      </c>
    </row>
    <row r="45" spans="1:27" x14ac:dyDescent="0.25">
      <c r="A45" s="143">
        <f t="shared" si="3"/>
        <v>38</v>
      </c>
      <c r="B45" s="138" t="s">
        <v>100</v>
      </c>
      <c r="C45" s="139" t="s">
        <v>101</v>
      </c>
      <c r="D45" s="140" t="s">
        <v>34</v>
      </c>
      <c r="E45" s="116" t="s">
        <v>7</v>
      </c>
      <c r="F45" s="117" t="s">
        <v>7</v>
      </c>
      <c r="G45" s="118" t="s">
        <v>7</v>
      </c>
      <c r="H45" s="119" t="s">
        <v>7</v>
      </c>
      <c r="I45" s="141">
        <v>124.75</v>
      </c>
      <c r="J45" s="121">
        <v>0</v>
      </c>
      <c r="K45" s="122"/>
      <c r="L45" s="125">
        <f>SUM(E45:K45)</f>
        <v>124.75</v>
      </c>
      <c r="M45" s="126"/>
      <c r="N45" s="128">
        <v>17.5</v>
      </c>
      <c r="O45" s="129">
        <v>2022</v>
      </c>
      <c r="P45" s="130">
        <v>78.25</v>
      </c>
      <c r="Q45" s="131">
        <v>2022</v>
      </c>
      <c r="R45" s="132">
        <v>0</v>
      </c>
      <c r="S45" s="132">
        <v>1</v>
      </c>
      <c r="T45" s="132">
        <v>0</v>
      </c>
      <c r="U45" s="133">
        <f t="shared" si="4"/>
        <v>1</v>
      </c>
      <c r="V45" s="133">
        <v>0</v>
      </c>
      <c r="W45" s="134"/>
      <c r="X45" s="135"/>
      <c r="Y45" s="136">
        <v>7</v>
      </c>
      <c r="Z45" s="136">
        <v>3</v>
      </c>
      <c r="AA45" s="137">
        <f t="shared" si="2"/>
        <v>0.5714285714285714</v>
      </c>
    </row>
    <row r="46" spans="1:27" x14ac:dyDescent="0.25">
      <c r="A46" s="143">
        <f>+A45 + 1</f>
        <v>39</v>
      </c>
      <c r="B46" s="138" t="s">
        <v>102</v>
      </c>
      <c r="C46" s="139" t="s">
        <v>103</v>
      </c>
      <c r="D46" s="140" t="s">
        <v>34</v>
      </c>
      <c r="E46" s="116" t="s">
        <v>7</v>
      </c>
      <c r="F46" s="117" t="s">
        <v>7</v>
      </c>
      <c r="G46" s="118" t="s">
        <v>7</v>
      </c>
      <c r="H46" s="124">
        <v>0</v>
      </c>
      <c r="I46" s="141">
        <v>0</v>
      </c>
      <c r="J46" s="121">
        <v>0</v>
      </c>
      <c r="K46" s="122"/>
      <c r="L46" s="125">
        <f>SUM(E46:K46)</f>
        <v>0</v>
      </c>
      <c r="M46" s="127"/>
      <c r="N46" s="128">
        <v>0</v>
      </c>
      <c r="O46" s="129">
        <v>2021</v>
      </c>
      <c r="P46" s="130">
        <v>0</v>
      </c>
      <c r="Q46" s="131">
        <v>2021</v>
      </c>
      <c r="R46" s="132">
        <v>0</v>
      </c>
      <c r="S46" s="132">
        <v>0</v>
      </c>
      <c r="T46" s="132">
        <v>0</v>
      </c>
      <c r="U46" s="133">
        <f t="shared" si="4"/>
        <v>0</v>
      </c>
      <c r="V46" s="133">
        <v>0</v>
      </c>
      <c r="W46" s="134"/>
      <c r="X46" s="135"/>
      <c r="Y46" s="136">
        <v>8</v>
      </c>
      <c r="Z46" s="136">
        <v>8</v>
      </c>
      <c r="AA46" s="137">
        <f t="shared" si="2"/>
        <v>0</v>
      </c>
    </row>
    <row r="47" spans="1:27" ht="15.75" thickBot="1" x14ac:dyDescent="0.3">
      <c r="A47" s="144">
        <f t="shared" si="3"/>
        <v>40</v>
      </c>
      <c r="B47" s="195" t="s">
        <v>104</v>
      </c>
      <c r="C47" s="196" t="s">
        <v>105</v>
      </c>
      <c r="D47" s="236" t="s">
        <v>34</v>
      </c>
      <c r="E47" s="93" t="s">
        <v>7</v>
      </c>
      <c r="F47" s="94" t="s">
        <v>7</v>
      </c>
      <c r="G47" s="95" t="s">
        <v>7</v>
      </c>
      <c r="H47" s="96" t="s">
        <v>7</v>
      </c>
      <c r="I47" s="237" t="s">
        <v>7</v>
      </c>
      <c r="J47" s="98">
        <v>116.5</v>
      </c>
      <c r="K47" s="234"/>
      <c r="L47" s="100">
        <f>SUM(E47:K47)</f>
        <v>116.5</v>
      </c>
      <c r="M47" s="235"/>
      <c r="N47" s="102">
        <v>20.75</v>
      </c>
      <c r="O47" s="238">
        <v>2023</v>
      </c>
      <c r="P47" s="239">
        <v>82.5</v>
      </c>
      <c r="Q47" s="105">
        <v>2023</v>
      </c>
      <c r="R47" s="106">
        <v>0</v>
      </c>
      <c r="S47" s="106">
        <v>1</v>
      </c>
      <c r="T47" s="106">
        <v>0</v>
      </c>
      <c r="U47" s="213">
        <f t="shared" si="4"/>
        <v>1</v>
      </c>
      <c r="V47" s="213">
        <v>1</v>
      </c>
      <c r="W47" s="108"/>
      <c r="X47" s="109"/>
      <c r="Y47" s="110">
        <v>9</v>
      </c>
      <c r="Z47" s="110">
        <v>6</v>
      </c>
      <c r="AA47" s="111">
        <f t="shared" si="2"/>
        <v>0.33333333333333337</v>
      </c>
    </row>
    <row r="48" spans="1:27" x14ac:dyDescent="0.25">
      <c r="A48" s="167">
        <f t="shared" si="3"/>
        <v>41</v>
      </c>
      <c r="B48" s="113" t="s">
        <v>106</v>
      </c>
      <c r="C48" s="114" t="s">
        <v>107</v>
      </c>
      <c r="D48" s="92" t="s">
        <v>34</v>
      </c>
      <c r="E48" s="169" t="s">
        <v>7</v>
      </c>
      <c r="F48" s="170" t="s">
        <v>7</v>
      </c>
      <c r="G48" s="171" t="s">
        <v>7</v>
      </c>
      <c r="H48" s="240" t="s">
        <v>7</v>
      </c>
      <c r="I48" s="241" t="s">
        <v>7</v>
      </c>
      <c r="J48" s="174">
        <v>120.75</v>
      </c>
      <c r="K48" s="219"/>
      <c r="L48" s="176">
        <f>SUM(E48:K48)</f>
        <v>120.75</v>
      </c>
      <c r="M48" s="178"/>
      <c r="N48" s="179">
        <v>17.5</v>
      </c>
      <c r="O48" s="103">
        <v>2023</v>
      </c>
      <c r="P48" s="104">
        <v>59.75</v>
      </c>
      <c r="Q48" s="180">
        <v>2023</v>
      </c>
      <c r="R48" s="181">
        <v>0</v>
      </c>
      <c r="S48" s="181">
        <v>0</v>
      </c>
      <c r="T48" s="181">
        <v>0</v>
      </c>
      <c r="U48" s="107">
        <f t="shared" si="4"/>
        <v>0</v>
      </c>
      <c r="V48" s="107">
        <v>0</v>
      </c>
      <c r="W48" s="182"/>
      <c r="X48" s="183"/>
      <c r="Y48" s="184">
        <v>5</v>
      </c>
      <c r="Z48" s="184">
        <v>2</v>
      </c>
      <c r="AA48" s="185">
        <f t="shared" si="2"/>
        <v>0.6</v>
      </c>
    </row>
    <row r="49" spans="1:27" x14ac:dyDescent="0.25">
      <c r="A49" s="143">
        <f t="shared" si="3"/>
        <v>42</v>
      </c>
      <c r="B49" s="113" t="s">
        <v>108</v>
      </c>
      <c r="C49" s="114" t="s">
        <v>109</v>
      </c>
      <c r="D49" s="115" t="s">
        <v>34</v>
      </c>
      <c r="E49" s="116" t="s">
        <v>7</v>
      </c>
      <c r="F49" s="117" t="s">
        <v>7</v>
      </c>
      <c r="G49" s="118" t="s">
        <v>7</v>
      </c>
      <c r="H49" s="119" t="s">
        <v>7</v>
      </c>
      <c r="I49" s="141">
        <v>115.25</v>
      </c>
      <c r="J49" s="121">
        <v>103.5</v>
      </c>
      <c r="K49" s="122"/>
      <c r="L49" s="125">
        <f>SUM(E49:K49)</f>
        <v>218.75</v>
      </c>
      <c r="M49" s="126"/>
      <c r="N49" s="128">
        <v>19</v>
      </c>
      <c r="O49" s="129">
        <v>2022</v>
      </c>
      <c r="P49" s="130">
        <v>53</v>
      </c>
      <c r="Q49" s="131">
        <v>2022</v>
      </c>
      <c r="R49" s="132">
        <v>0</v>
      </c>
      <c r="S49" s="132">
        <v>1</v>
      </c>
      <c r="T49" s="132">
        <v>0</v>
      </c>
      <c r="U49" s="133">
        <f t="shared" si="4"/>
        <v>1</v>
      </c>
      <c r="V49" s="133">
        <v>0</v>
      </c>
      <c r="W49" s="134"/>
      <c r="X49" s="135"/>
      <c r="Y49" s="136">
        <v>11</v>
      </c>
      <c r="Z49" s="136">
        <v>4</v>
      </c>
      <c r="AA49" s="137">
        <f t="shared" si="2"/>
        <v>0.63636363636363635</v>
      </c>
    </row>
    <row r="50" spans="1:27" x14ac:dyDescent="0.25">
      <c r="A50" s="143">
        <f t="shared" si="3"/>
        <v>43</v>
      </c>
      <c r="B50" s="113" t="s">
        <v>110</v>
      </c>
      <c r="C50" s="114" t="s">
        <v>111</v>
      </c>
      <c r="D50" s="115" t="s">
        <v>34</v>
      </c>
      <c r="E50" s="116" t="s">
        <v>7</v>
      </c>
      <c r="F50" s="117" t="s">
        <v>7</v>
      </c>
      <c r="G50" s="118" t="s">
        <v>7</v>
      </c>
      <c r="H50" s="124">
        <v>276</v>
      </c>
      <c r="I50" s="141">
        <v>402.25</v>
      </c>
      <c r="J50" s="242">
        <v>576.25</v>
      </c>
      <c r="K50" s="122"/>
      <c r="L50" s="125">
        <f>SUM(E50:K50)</f>
        <v>1254.5</v>
      </c>
      <c r="M50" s="126"/>
      <c r="N50" s="128">
        <v>21.5</v>
      </c>
      <c r="O50" s="129">
        <v>2021</v>
      </c>
      <c r="P50" s="130">
        <v>94.25</v>
      </c>
      <c r="Q50" s="131">
        <v>2021</v>
      </c>
      <c r="R50" s="132">
        <v>3</v>
      </c>
      <c r="S50" s="132">
        <v>5</v>
      </c>
      <c r="T50" s="132">
        <v>2</v>
      </c>
      <c r="U50" s="133">
        <f t="shared" si="4"/>
        <v>10</v>
      </c>
      <c r="V50" s="133">
        <v>0</v>
      </c>
      <c r="W50" s="134">
        <v>1</v>
      </c>
      <c r="X50" s="135">
        <v>1</v>
      </c>
      <c r="Y50" s="136">
        <v>29</v>
      </c>
      <c r="Z50" s="136">
        <v>0</v>
      </c>
      <c r="AA50" s="137">
        <f t="shared" si="2"/>
        <v>1</v>
      </c>
    </row>
    <row r="51" spans="1:27" x14ac:dyDescent="0.25">
      <c r="A51" s="143">
        <f t="shared" si="3"/>
        <v>44</v>
      </c>
      <c r="B51" s="113" t="s">
        <v>112</v>
      </c>
      <c r="C51" s="114" t="s">
        <v>113</v>
      </c>
      <c r="D51" s="115" t="s">
        <v>34</v>
      </c>
      <c r="E51" s="116" t="s">
        <v>7</v>
      </c>
      <c r="F51" s="122">
        <v>62.5</v>
      </c>
      <c r="G51" s="123">
        <v>34.5</v>
      </c>
      <c r="H51" s="124">
        <v>0</v>
      </c>
      <c r="I51" s="141">
        <v>312.25</v>
      </c>
      <c r="J51" s="121">
        <v>336.25</v>
      </c>
      <c r="K51" s="122"/>
      <c r="L51" s="125">
        <f>SUM(E51:K51)</f>
        <v>745.5</v>
      </c>
      <c r="M51" s="126"/>
      <c r="N51" s="128">
        <v>20.25</v>
      </c>
      <c r="O51" s="129">
        <v>2023</v>
      </c>
      <c r="P51" s="130">
        <v>88.5</v>
      </c>
      <c r="Q51" s="131">
        <v>2023</v>
      </c>
      <c r="R51" s="132">
        <v>3</v>
      </c>
      <c r="S51" s="132">
        <v>1</v>
      </c>
      <c r="T51" s="132">
        <v>2</v>
      </c>
      <c r="U51" s="133">
        <f t="shared" si="4"/>
        <v>6</v>
      </c>
      <c r="V51" s="133">
        <v>0</v>
      </c>
      <c r="W51" s="134"/>
      <c r="X51" s="135"/>
      <c r="Y51" s="136">
        <v>18</v>
      </c>
      <c r="Z51" s="136">
        <v>2</v>
      </c>
      <c r="AA51" s="137">
        <f t="shared" si="2"/>
        <v>0.88888888888888884</v>
      </c>
    </row>
    <row r="52" spans="1:27" x14ac:dyDescent="0.25">
      <c r="A52" s="143">
        <f t="shared" si="3"/>
        <v>45</v>
      </c>
      <c r="B52" s="113" t="s">
        <v>114</v>
      </c>
      <c r="C52" s="114" t="s">
        <v>115</v>
      </c>
      <c r="D52" s="115" t="s">
        <v>34</v>
      </c>
      <c r="E52" s="193">
        <v>0</v>
      </c>
      <c r="F52" s="117" t="s">
        <v>7</v>
      </c>
      <c r="G52" s="118" t="s">
        <v>7</v>
      </c>
      <c r="H52" s="124">
        <v>16.5</v>
      </c>
      <c r="I52" s="141">
        <v>304</v>
      </c>
      <c r="J52" s="121">
        <v>162.75</v>
      </c>
      <c r="K52" s="122"/>
      <c r="L52" s="125">
        <f>SUM(E52:K52)</f>
        <v>483.25</v>
      </c>
      <c r="M52" s="126"/>
      <c r="N52" s="128">
        <v>20.5</v>
      </c>
      <c r="O52" s="129">
        <v>2023</v>
      </c>
      <c r="P52" s="130">
        <v>87.75</v>
      </c>
      <c r="Q52" s="131">
        <v>2023</v>
      </c>
      <c r="R52" s="132">
        <v>0</v>
      </c>
      <c r="S52" s="132">
        <v>0</v>
      </c>
      <c r="T52" s="132">
        <v>1</v>
      </c>
      <c r="U52" s="133">
        <f t="shared" si="4"/>
        <v>1</v>
      </c>
      <c r="V52" s="133">
        <v>2</v>
      </c>
      <c r="W52" s="134"/>
      <c r="X52" s="135"/>
      <c r="Y52" s="136">
        <v>15</v>
      </c>
      <c r="Z52" s="136">
        <v>4</v>
      </c>
      <c r="AA52" s="137">
        <f t="shared" si="2"/>
        <v>0.73333333333333339</v>
      </c>
    </row>
    <row r="53" spans="1:27" x14ac:dyDescent="0.25">
      <c r="A53" s="143">
        <f t="shared" si="3"/>
        <v>46</v>
      </c>
      <c r="B53" s="138" t="s">
        <v>116</v>
      </c>
      <c r="C53" s="139" t="s">
        <v>117</v>
      </c>
      <c r="D53" s="140" t="s">
        <v>34</v>
      </c>
      <c r="E53" s="116" t="s">
        <v>7</v>
      </c>
      <c r="F53" s="117" t="s">
        <v>7</v>
      </c>
      <c r="G53" s="118" t="s">
        <v>7</v>
      </c>
      <c r="H53" s="119" t="s">
        <v>7</v>
      </c>
      <c r="I53" s="120" t="s">
        <v>7</v>
      </c>
      <c r="J53" s="121">
        <v>51.75</v>
      </c>
      <c r="K53" s="122"/>
      <c r="L53" s="125">
        <f>SUM(E53:K53)</f>
        <v>51.75</v>
      </c>
      <c r="M53" s="126"/>
      <c r="N53" s="128">
        <v>20.75</v>
      </c>
      <c r="O53" s="129">
        <v>2023</v>
      </c>
      <c r="P53" s="130">
        <v>37.75</v>
      </c>
      <c r="Q53" s="131">
        <v>2023</v>
      </c>
      <c r="R53" s="132">
        <v>0</v>
      </c>
      <c r="S53" s="132">
        <v>0</v>
      </c>
      <c r="T53" s="132">
        <v>0</v>
      </c>
      <c r="U53" s="133">
        <f t="shared" si="4"/>
        <v>0</v>
      </c>
      <c r="V53" s="133">
        <v>1</v>
      </c>
      <c r="W53" s="134"/>
      <c r="X53" s="135"/>
      <c r="Y53" s="136">
        <v>2</v>
      </c>
      <c r="Z53" s="136">
        <v>0</v>
      </c>
      <c r="AA53" s="137">
        <f t="shared" si="2"/>
        <v>1</v>
      </c>
    </row>
    <row r="54" spans="1:27" x14ac:dyDescent="0.25">
      <c r="A54" s="143">
        <f t="shared" si="3"/>
        <v>47</v>
      </c>
      <c r="B54" s="138" t="s">
        <v>118</v>
      </c>
      <c r="C54" s="139" t="s">
        <v>119</v>
      </c>
      <c r="D54" s="140" t="s">
        <v>34</v>
      </c>
      <c r="E54" s="116" t="s">
        <v>7</v>
      </c>
      <c r="F54" s="117" t="s">
        <v>7</v>
      </c>
      <c r="G54" s="123">
        <v>151.25</v>
      </c>
      <c r="H54" s="124">
        <v>98.5</v>
      </c>
      <c r="I54" s="141">
        <v>13.75</v>
      </c>
      <c r="J54" s="121">
        <v>0</v>
      </c>
      <c r="K54" s="122"/>
      <c r="L54" s="125">
        <f>SUM(E54:K54)</f>
        <v>263.5</v>
      </c>
      <c r="M54" s="126"/>
      <c r="N54" s="128">
        <v>18</v>
      </c>
      <c r="O54" s="129">
        <v>2020</v>
      </c>
      <c r="P54" s="130">
        <v>52.75</v>
      </c>
      <c r="Q54" s="131">
        <v>2021</v>
      </c>
      <c r="R54" s="132">
        <v>0</v>
      </c>
      <c r="S54" s="132">
        <v>0</v>
      </c>
      <c r="T54" s="132">
        <v>0</v>
      </c>
      <c r="U54" s="133">
        <f t="shared" si="4"/>
        <v>0</v>
      </c>
      <c r="V54" s="133">
        <v>0</v>
      </c>
      <c r="W54" s="134"/>
      <c r="X54" s="135"/>
      <c r="Y54" s="136">
        <v>16</v>
      </c>
      <c r="Z54" s="136">
        <v>0</v>
      </c>
      <c r="AA54" s="137">
        <f t="shared" si="2"/>
        <v>1</v>
      </c>
    </row>
    <row r="55" spans="1:27" x14ac:dyDescent="0.25">
      <c r="A55" s="143">
        <f t="shared" si="3"/>
        <v>48</v>
      </c>
      <c r="B55" s="138" t="s">
        <v>120</v>
      </c>
      <c r="C55" s="139" t="s">
        <v>119</v>
      </c>
      <c r="D55" s="140" t="s">
        <v>34</v>
      </c>
      <c r="E55" s="116" t="s">
        <v>7</v>
      </c>
      <c r="F55" s="117" t="s">
        <v>7</v>
      </c>
      <c r="G55" s="123">
        <v>84</v>
      </c>
      <c r="H55" s="124">
        <v>45.75</v>
      </c>
      <c r="I55" s="141">
        <v>0</v>
      </c>
      <c r="J55" s="121">
        <v>47.75</v>
      </c>
      <c r="K55" s="122"/>
      <c r="L55" s="125">
        <f>SUM(E55:K55)</f>
        <v>177.5</v>
      </c>
      <c r="M55" s="126"/>
      <c r="N55" s="128">
        <v>20</v>
      </c>
      <c r="O55" s="129">
        <v>2020</v>
      </c>
      <c r="P55" s="130">
        <v>47.75</v>
      </c>
      <c r="Q55" s="131">
        <v>2023</v>
      </c>
      <c r="R55" s="132">
        <v>0</v>
      </c>
      <c r="S55" s="132">
        <v>0</v>
      </c>
      <c r="T55" s="132">
        <v>0</v>
      </c>
      <c r="U55" s="133">
        <f t="shared" si="4"/>
        <v>0</v>
      </c>
      <c r="V55" s="133">
        <v>1</v>
      </c>
      <c r="W55" s="134"/>
      <c r="X55" s="135"/>
      <c r="Y55" s="136">
        <v>14</v>
      </c>
      <c r="Z55" s="136">
        <v>8</v>
      </c>
      <c r="AA55" s="137">
        <f t="shared" si="2"/>
        <v>0.4285714285714286</v>
      </c>
    </row>
    <row r="56" spans="1:27" x14ac:dyDescent="0.25">
      <c r="A56" s="143">
        <f t="shared" si="3"/>
        <v>49</v>
      </c>
      <c r="B56" s="138" t="s">
        <v>121</v>
      </c>
      <c r="C56" s="139" t="s">
        <v>122</v>
      </c>
      <c r="D56" s="140" t="s">
        <v>34</v>
      </c>
      <c r="E56" s="116" t="s">
        <v>7</v>
      </c>
      <c r="F56" s="117" t="s">
        <v>7</v>
      </c>
      <c r="G56" s="118" t="s">
        <v>7</v>
      </c>
      <c r="H56" s="119" t="s">
        <v>7</v>
      </c>
      <c r="I56" s="120" t="s">
        <v>7</v>
      </c>
      <c r="J56" s="121">
        <v>0</v>
      </c>
      <c r="K56" s="122"/>
      <c r="L56" s="125">
        <f>SUM(E56:K56)</f>
        <v>0</v>
      </c>
      <c r="M56" s="126"/>
      <c r="N56" s="128">
        <v>0</v>
      </c>
      <c r="O56" s="129">
        <v>2023</v>
      </c>
      <c r="P56" s="130">
        <v>0</v>
      </c>
      <c r="Q56" s="131">
        <v>2023</v>
      </c>
      <c r="R56" s="132">
        <v>0</v>
      </c>
      <c r="S56" s="132">
        <v>0</v>
      </c>
      <c r="T56" s="132">
        <v>0</v>
      </c>
      <c r="U56" s="133">
        <f t="shared" si="4"/>
        <v>0</v>
      </c>
      <c r="V56" s="133">
        <v>0</v>
      </c>
      <c r="W56" s="134"/>
      <c r="X56" s="135"/>
      <c r="Y56" s="136">
        <v>2</v>
      </c>
      <c r="Z56" s="136">
        <v>2</v>
      </c>
      <c r="AA56" s="137">
        <f t="shared" si="2"/>
        <v>0</v>
      </c>
    </row>
    <row r="57" spans="1:27" ht="15.75" thickBot="1" x14ac:dyDescent="0.3">
      <c r="A57" s="194">
        <f t="shared" si="3"/>
        <v>50</v>
      </c>
      <c r="B57" s="243" t="s">
        <v>123</v>
      </c>
      <c r="C57" s="244" t="s">
        <v>124</v>
      </c>
      <c r="D57" s="245" t="s">
        <v>34</v>
      </c>
      <c r="E57" s="198" t="s">
        <v>7</v>
      </c>
      <c r="F57" s="204">
        <v>28.75</v>
      </c>
      <c r="G57" s="205">
        <v>0</v>
      </c>
      <c r="H57" s="201">
        <v>109.75</v>
      </c>
      <c r="I57" s="202">
        <v>0</v>
      </c>
      <c r="J57" s="198" t="s">
        <v>7</v>
      </c>
      <c r="K57" s="204"/>
      <c r="L57" s="206">
        <f>SUM(E57:K57)</f>
        <v>138.5</v>
      </c>
      <c r="M57" s="207"/>
      <c r="N57" s="208">
        <v>17.25</v>
      </c>
      <c r="O57" s="209">
        <v>2021</v>
      </c>
      <c r="P57" s="210">
        <v>81.25</v>
      </c>
      <c r="Q57" s="211">
        <v>2021</v>
      </c>
      <c r="R57" s="212">
        <v>0</v>
      </c>
      <c r="S57" s="212">
        <v>1</v>
      </c>
      <c r="T57" s="212">
        <v>0</v>
      </c>
      <c r="U57" s="213">
        <f t="shared" si="4"/>
        <v>1</v>
      </c>
      <c r="V57" s="213">
        <v>0</v>
      </c>
      <c r="W57" s="214"/>
      <c r="X57" s="215"/>
      <c r="Y57" s="216">
        <v>9</v>
      </c>
      <c r="Z57" s="216">
        <v>6</v>
      </c>
      <c r="AA57" s="217">
        <f t="shared" si="2"/>
        <v>0.33333333333333337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Ericsson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Chesner</dc:creator>
  <cp:lastModifiedBy>Allen Chesner</cp:lastModifiedBy>
  <dcterms:created xsi:type="dcterms:W3CDTF">2024-03-10T17:05:47Z</dcterms:created>
  <dcterms:modified xsi:type="dcterms:W3CDTF">2024-03-10T17:12:27Z</dcterms:modified>
</cp:coreProperties>
</file>